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1_22\"/>
    </mc:Choice>
  </mc:AlternateContent>
  <bookViews>
    <workbookView xWindow="0" yWindow="0" windowWidth="28800" windowHeight="12300"/>
  </bookViews>
  <sheets>
    <sheet name="A2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0" l="1"/>
  <c r="H31" i="10"/>
  <c r="I31" i="10"/>
  <c r="J31" i="10"/>
  <c r="K31" i="10"/>
  <c r="L31" i="10"/>
  <c r="M31" i="10"/>
  <c r="N31" i="10"/>
  <c r="K29" i="10"/>
  <c r="N29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G24" i="10"/>
  <c r="G25" i="10"/>
  <c r="G26" i="10"/>
  <c r="G27" i="10"/>
  <c r="G28" i="10"/>
  <c r="G23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G8" i="10"/>
  <c r="G9" i="10"/>
  <c r="F9" i="10" s="1"/>
  <c r="G10" i="10"/>
  <c r="G11" i="10"/>
  <c r="G12" i="10"/>
  <c r="G13" i="10"/>
  <c r="F13" i="10" s="1"/>
  <c r="G14" i="10"/>
  <c r="G15" i="10"/>
  <c r="G16" i="10"/>
  <c r="G17" i="10"/>
  <c r="G18" i="10"/>
  <c r="G19" i="10"/>
  <c r="G20" i="10"/>
  <c r="G7" i="10"/>
  <c r="F7" i="10" s="1"/>
  <c r="F17" i="10"/>
  <c r="F23" i="10" l="1"/>
  <c r="F19" i="10"/>
  <c r="F15" i="10"/>
  <c r="F11" i="10"/>
  <c r="F20" i="10"/>
  <c r="F18" i="10"/>
  <c r="F14" i="10"/>
  <c r="F8" i="10"/>
  <c r="F16" i="10"/>
  <c r="F25" i="10"/>
  <c r="F12" i="10"/>
  <c r="F10" i="10"/>
  <c r="F28" i="10"/>
  <c r="H29" i="10"/>
  <c r="F24" i="10"/>
  <c r="F26" i="10"/>
  <c r="F27" i="10"/>
  <c r="O31" i="10" l="1"/>
  <c r="F31" i="10"/>
  <c r="C31" i="10"/>
  <c r="F29" i="10"/>
  <c r="O29" i="10"/>
  <c r="M29" i="10"/>
  <c r="L29" i="10"/>
  <c r="J29" i="10"/>
  <c r="I29" i="10"/>
  <c r="G29" i="10"/>
  <c r="C29" i="10"/>
  <c r="O21" i="10"/>
  <c r="N21" i="10"/>
  <c r="N32" i="10" s="1"/>
  <c r="M21" i="10"/>
  <c r="L21" i="10"/>
  <c r="K21" i="10"/>
  <c r="K32" i="10" s="1"/>
  <c r="J21" i="10"/>
  <c r="I21" i="10"/>
  <c r="I32" i="10" s="1"/>
  <c r="H21" i="10"/>
  <c r="H32" i="10" s="1"/>
  <c r="G21" i="10"/>
  <c r="C21" i="10"/>
  <c r="F21" i="10"/>
  <c r="L32" i="10" l="1"/>
  <c r="O32" i="10"/>
  <c r="C32" i="10"/>
  <c r="J32" i="10"/>
  <c r="M32" i="10"/>
  <c r="G32" i="10"/>
  <c r="F32" i="10"/>
</calcChain>
</file>

<file path=xl/sharedStrings.xml><?xml version="1.0" encoding="utf-8"?>
<sst xmlns="http://schemas.openxmlformats.org/spreadsheetml/2006/main" count="122" uniqueCount="89">
  <si>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</si>
  <si>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</si>
  <si>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</si>
  <si>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</si>
  <si>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</si>
  <si>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</si>
  <si>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</si>
  <si>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</si>
  <si>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</si>
  <si>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</si>
  <si>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</si>
  <si>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</si>
  <si>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</si>
  <si>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</si>
  <si>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</si>
  <si>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</si>
  <si>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</si>
  <si>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 xml:space="preserve">Lektorat języka angielskiego </t>
  </si>
  <si>
    <t>egz.</t>
  </si>
  <si>
    <t>zao</t>
  </si>
  <si>
    <t>zal.</t>
  </si>
  <si>
    <t>20-25</t>
  </si>
  <si>
    <t>PRZEDMIOTY OBIERALNE</t>
  </si>
  <si>
    <t>PRZEDMIOT/
MODUŁ</t>
  </si>
  <si>
    <t>RAZEM:</t>
  </si>
  <si>
    <t xml:space="preserve">RAZEM: </t>
  </si>
  <si>
    <t xml:space="preserve">WFBMiML </t>
  </si>
  <si>
    <t>SUMA</t>
  </si>
  <si>
    <t>Praktyki zawodowe (obligatoryjnie)</t>
  </si>
  <si>
    <t>Zakład Biochemii Klinicznej i Molekularnej</t>
  </si>
  <si>
    <t>Zakład Historii Medycyny i Etyki Lekarskiej</t>
  </si>
  <si>
    <t>Zakład Medycyny Laboratoryjnej</t>
  </si>
  <si>
    <t>Prof. dr hab. n. med. Barbara Dołęgowska</t>
  </si>
  <si>
    <t>Kierownicy Laboratoriów</t>
  </si>
  <si>
    <t>Zakład Analityki Medycznej</t>
  </si>
  <si>
    <t>Zakład Chemii Medycznej</t>
  </si>
  <si>
    <t>Zakład Genetyki i Patomorfologii</t>
  </si>
  <si>
    <t>dr hab. n. med. Aldona Siennicka</t>
  </si>
  <si>
    <t>Biblioteka Główna PUM</t>
  </si>
  <si>
    <t>Studium Praktycznej Nauki Języków Obcych</t>
  </si>
  <si>
    <t>Prof. dr hab. n. med. Izabela Gutowska</t>
  </si>
  <si>
    <t xml:space="preserve">Mgr Dagmara Budek    </t>
  </si>
  <si>
    <t>Mgr Ireneusz Klimek</t>
  </si>
  <si>
    <t>Prof. Dr hab. n med. Aleksandra Kładna</t>
  </si>
  <si>
    <t>KiZ Histologii I Embriologii</t>
  </si>
  <si>
    <t>Zakład Biochemii</t>
  </si>
  <si>
    <t>Katedra i Zakład Patomorfologii</t>
  </si>
  <si>
    <t>Katedra i Zakład Fizjologii</t>
  </si>
  <si>
    <t>Prof. dr hab. n. med. Andrzej Pawlik</t>
  </si>
  <si>
    <t>Klinika Reumatologii, Chorób Wewnętrznych i Geriatrii</t>
  </si>
  <si>
    <t xml:space="preserve">Prof. dr hab. n. med. Jan Lubiński   </t>
  </si>
  <si>
    <t xml:space="preserve">Prof. dr hab. n. med. Barbara Wiszniewska        </t>
  </si>
  <si>
    <t xml:space="preserve">Prof. dr hab. n. med. Dariusz Chlubek   </t>
  </si>
  <si>
    <t xml:space="preserve">Prof. dr hab. n. med. Elżbieta Urasińska  </t>
  </si>
  <si>
    <t xml:space="preserve">Dr hab. n. med. Aleksandra Kładna                  </t>
  </si>
  <si>
    <t xml:space="preserve">Prof. dr hab. n. med. Andrzej Ciechanowicz    </t>
  </si>
  <si>
    <r>
      <t>Prof. dr hab. n. biol. Elżbieta Kalisińska</t>
    </r>
    <r>
      <rPr>
        <b/>
        <sz val="11"/>
        <rFont val="Calibri"/>
        <family val="2"/>
        <charset val="238"/>
        <scheme val="minor"/>
      </rPr>
      <t xml:space="preserve">   </t>
    </r>
  </si>
  <si>
    <t>dr hab. n. med. Andrzej Ossowski</t>
  </si>
  <si>
    <t>Zakład Medycyny Sądowej</t>
  </si>
  <si>
    <t>Katedra Biologii i Parazytologii Medycznej</t>
  </si>
  <si>
    <t>0</t>
  </si>
  <si>
    <r>
      <t xml:space="preserve">Laboratoria. </t>
    </r>
    <r>
      <rPr>
        <b/>
        <sz val="11"/>
        <rFont val="Calibri"/>
        <family val="2"/>
        <charset val="238"/>
        <scheme val="minor"/>
      </rPr>
      <t xml:space="preserve">Razem 220h  </t>
    </r>
    <r>
      <rPr>
        <sz val="11"/>
        <rFont val="Calibri"/>
        <family val="2"/>
        <charset val="238"/>
        <scheme val="minor"/>
      </rPr>
      <t xml:space="preserve"> 
-medyczne laboratorium diagnostyczne 
-organizacja pracy: 1,5 tyg. = 60h 
-mikrobiologia: 2,5 tyg. = 100h 
-parazytologia:1,5 tyg. = 60h</t>
    </r>
  </si>
  <si>
    <t>ANALITYKA MEDYCZNA</t>
  </si>
  <si>
    <t>ROK II</t>
  </si>
  <si>
    <t>ROK AKADEMICKI: 2021-2022</t>
  </si>
  <si>
    <t>Samodzielna Pracownia Botaniki Farmaceutycznej</t>
  </si>
  <si>
    <t>dr hab. Danuta Kosik-Bogacka prof. nadzw. PUM</t>
  </si>
  <si>
    <t xml:space="preserve">Naukowa informacja medyczna </t>
  </si>
  <si>
    <t xml:space="preserve">Histología </t>
  </si>
  <si>
    <t xml:space="preserve">Mikrobiologia ogólna </t>
  </si>
  <si>
    <t xml:space="preserve">Statystyka medyczna </t>
  </si>
  <si>
    <t>prof. dr hab. n. med. Marek Brzosko</t>
  </si>
  <si>
    <t xml:space="preserve">Patomorfologia </t>
  </si>
  <si>
    <t xml:space="preserve">Mechanizmy autoimmunizacji i choroby autoimmunizacyjne </t>
  </si>
  <si>
    <t xml:space="preserve">Biochemia </t>
  </si>
  <si>
    <t>Katedra i Zakład Chemii Kosmetycznej i Farmaceutycznej</t>
  </si>
  <si>
    <t>Prof. dr hab. n. med. Adam Klimowicz</t>
  </si>
  <si>
    <t xml:space="preserve">Diagnostyka parazytologiczna </t>
  </si>
  <si>
    <t xml:space="preserve">Analiza instrumentalna </t>
  </si>
  <si>
    <t xml:space="preserve">Fizjologia </t>
  </si>
  <si>
    <t xml:space="preserve">Biologia molekularna </t>
  </si>
  <si>
    <t>Analiza środków spożywczych</t>
  </si>
  <si>
    <t>Prawo medyczne</t>
  </si>
  <si>
    <t xml:space="preserve">Biomateriały w praktyce lab. i medycznej </t>
  </si>
  <si>
    <t xml:space="preserve">Wolne rodniki w biologii i medycynie  </t>
  </si>
  <si>
    <t>Aspekty psychologiczno-społeczne w medycynie/opiece paliatywnej</t>
  </si>
  <si>
    <t xml:space="preserve">Biologia bakteriofagów  </t>
  </si>
  <si>
    <t xml:space="preserve">Nowoczesne metody w genetyce sądowej i kryminalistyce  </t>
  </si>
  <si>
    <t xml:space="preserve">Zwierzęta w badaniach biomedycznych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</si>
</sst>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3" tint="-0.249977111117893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4" fillId="2" borderId="44" xfId="0" applyFont="1" applyFill="1" applyBorder="1" applyAlignment="1"/>
    <xf numFmtId="0" fontId="3" fillId="2" borderId="44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wrapText="1"/>
    </xf>
    <xf numFmtId="0" fontId="4" fillId="2" borderId="44" xfId="0" applyFont="1" applyFill="1" applyBorder="1" applyAlignment="1">
      <alignment vertical="center"/>
    </xf>
    <xf numFmtId="0" fontId="6" fillId="15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7" fillId="15" borderId="55" xfId="0" applyFont="1" applyFill="1" applyBorder="1" applyAlignment="1">
      <alignment horizontal="center" vertical="center" wrapText="1"/>
    </xf>
    <xf numFmtId="0" fontId="7" fillId="15" borderId="54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0" xfId="0" applyFont="1"/>
    <xf numFmtId="0" fontId="13" fillId="11" borderId="5" xfId="0" applyFont="1" applyFill="1" applyBorder="1" applyAlignment="1">
      <alignment horizontal="center" vertical="center" wrapText="1"/>
    </xf>
    <xf numFmtId="0" fontId="14" fillId="11" borderId="44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vertical="center" wrapText="1"/>
    </xf>
    <xf numFmtId="0" fontId="13" fillId="11" borderId="44" xfId="0" applyFont="1" applyFill="1" applyBorder="1" applyAlignment="1">
      <alignment horizontal="center" wrapText="1"/>
    </xf>
    <xf numFmtId="0" fontId="14" fillId="11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3" fillId="11" borderId="4" xfId="0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center" vertical="center" wrapText="1"/>
    </xf>
    <xf numFmtId="0" fontId="17" fillId="17" borderId="41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17" borderId="21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13" borderId="41" xfId="0" applyFont="1" applyFill="1" applyBorder="1" applyAlignment="1">
      <alignment horizontal="center" vertical="center" wrapText="1"/>
    </xf>
    <xf numFmtId="0" fontId="17" fillId="13" borderId="25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14" borderId="18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42" xfId="0" applyFont="1" applyFill="1" applyBorder="1"/>
    <xf numFmtId="0" fontId="12" fillId="2" borderId="42" xfId="0" applyFont="1" applyFill="1" applyBorder="1" applyAlignment="1">
      <alignment wrapText="1"/>
    </xf>
    <xf numFmtId="0" fontId="11" fillId="2" borderId="52" xfId="0" applyFont="1" applyFill="1" applyBorder="1" applyAlignment="1">
      <alignment horizontal="center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53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wrapText="1"/>
    </xf>
    <xf numFmtId="0" fontId="14" fillId="11" borderId="10" xfId="0" applyFont="1" applyFill="1" applyBorder="1" applyAlignment="1">
      <alignment horizontal="center" vertical="center" wrapText="1"/>
    </xf>
    <xf numFmtId="0" fontId="15" fillId="8" borderId="49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0" fontId="15" fillId="8" borderId="11" xfId="0" applyFont="1" applyFill="1" applyBorder="1" applyAlignment="1">
      <alignment horizontal="left" vertical="center" wrapText="1"/>
    </xf>
    <xf numFmtId="0" fontId="15" fillId="8" borderId="47" xfId="0" applyFont="1" applyFill="1" applyBorder="1" applyAlignment="1">
      <alignment horizontal="left" vertical="center" wrapText="1"/>
    </xf>
    <xf numFmtId="0" fontId="15" fillId="8" borderId="3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0" fontId="17" fillId="7" borderId="46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  <xf numFmtId="0" fontId="17" fillId="17" borderId="24" xfId="0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  <xf numFmtId="0" fontId="17" fillId="13" borderId="24" xfId="0" applyFont="1" applyFill="1" applyBorder="1" applyAlignment="1">
      <alignment horizontal="center" vertical="center" wrapText="1"/>
    </xf>
    <xf numFmtId="0" fontId="16" fillId="8" borderId="38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7" fillId="14" borderId="40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18" fillId="13" borderId="41" xfId="0" applyFont="1" applyFill="1" applyBorder="1" applyAlignment="1">
      <alignment vertical="center"/>
    </xf>
    <xf numFmtId="0" fontId="17" fillId="8" borderId="19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 wrapText="1"/>
    </xf>
    <xf numFmtId="0" fontId="17" fillId="13" borderId="21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 wrapText="1"/>
    </xf>
    <xf numFmtId="0" fontId="17" fillId="8" borderId="48" xfId="0" applyFont="1" applyFill="1" applyBorder="1" applyAlignment="1">
      <alignment horizontal="center" vertical="center" wrapText="1"/>
    </xf>
    <xf numFmtId="0" fontId="17" fillId="8" borderId="49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15" fillId="16" borderId="19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3" fillId="11" borderId="42" xfId="0" applyFont="1" applyFill="1" applyBorder="1" applyAlignment="1">
      <alignment horizontal="center" vertical="center" wrapText="1"/>
    </xf>
    <xf numFmtId="0" fontId="13" fillId="11" borderId="51" xfId="0" applyFont="1" applyFill="1" applyBorder="1" applyAlignment="1">
      <alignment horizontal="center" vertical="center" wrapText="1"/>
    </xf>
    <xf numFmtId="0" fontId="13" fillId="11" borderId="52" xfId="0" applyFont="1" applyFill="1" applyBorder="1" applyAlignment="1">
      <alignment horizontal="center" vertical="center" wrapText="1"/>
    </xf>
    <xf numFmtId="0" fontId="7" fillId="15" borderId="58" xfId="0" applyFont="1" applyFill="1" applyBorder="1" applyAlignment="1">
      <alignment horizontal="center" vertical="center" wrapText="1"/>
    </xf>
    <xf numFmtId="0" fontId="7" fillId="15" borderId="59" xfId="0" applyFont="1" applyFill="1" applyBorder="1" applyAlignment="1">
      <alignment horizontal="center" vertical="center" wrapText="1"/>
    </xf>
    <xf numFmtId="0" fontId="7" fillId="15" borderId="60" xfId="0" applyFont="1" applyFill="1" applyBorder="1" applyAlignment="1">
      <alignment horizontal="center" vertical="center" wrapText="1"/>
    </xf>
    <xf numFmtId="0" fontId="17" fillId="17" borderId="25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  <xf numFmtId="0" fontId="7" fillId="15" borderId="57" xfId="0" applyFont="1" applyFill="1" applyBorder="1" applyAlignment="1">
      <alignment horizontal="center" vertical="center" wrapText="1"/>
    </xf>
    <xf numFmtId="0" fontId="7" fillId="15" borderId="56" xfId="0" applyFont="1" applyFill="1" applyBorder="1" applyAlignment="1">
      <alignment horizontal="center" vertical="center" wrapText="1"/>
    </xf>
    <xf numFmtId="0" fontId="7" fillId="15" borderId="61" xfId="0" applyFont="1" applyFill="1" applyBorder="1" applyAlignment="1">
      <alignment horizontal="center" vertical="center" wrapText="1"/>
    </xf>
    <xf numFmtId="0" fontId="17" fillId="18" borderId="46" xfId="0" applyFont="1" applyFill="1" applyBorder="1" applyAlignment="1">
      <alignment horizontal="center" vertical="center" wrapText="1"/>
    </xf>
    <xf numFmtId="0" fontId="17" fillId="18" borderId="15" xfId="0" applyFont="1" applyFill="1" applyBorder="1" applyAlignment="1">
      <alignment horizontal="center" vertical="center" wrapText="1"/>
    </xf>
    <xf numFmtId="0" fontId="17" fillId="18" borderId="12" xfId="0" applyFont="1" applyFill="1" applyBorder="1" applyAlignment="1">
      <alignment horizontal="center" vertical="center" wrapText="1"/>
    </xf>
    <xf numFmtId="0" fontId="13" fillId="11" borderId="7" xfId="0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center" vertical="center" wrapText="1"/>
    </xf>
    <xf numFmtId="0" fontId="16" fillId="8" borderId="45" xfId="0" applyFont="1" applyFill="1" applyBorder="1" applyAlignment="1">
      <alignment horizontal="center" vertical="center" wrapText="1"/>
    </xf>
    <xf numFmtId="0" fontId="16" fillId="8" borderId="62" xfId="0" applyFont="1" applyFill="1" applyBorder="1" applyAlignment="1">
      <alignment horizontal="center" vertical="center" wrapText="1"/>
    </xf>
    <xf numFmtId="0" fontId="17" fillId="12" borderId="46" xfId="0" applyFont="1" applyFill="1" applyBorder="1" applyAlignment="1">
      <alignment horizontal="center" vertical="center" wrapText="1"/>
    </xf>
    <xf numFmtId="0" fontId="17" fillId="12" borderId="15" xfId="0" applyFont="1" applyFill="1" applyBorder="1" applyAlignment="1">
      <alignment horizontal="center" vertical="center" wrapText="1"/>
    </xf>
    <xf numFmtId="0" fontId="17" fillId="12" borderId="33" xfId="0" applyFont="1" applyFill="1" applyBorder="1" applyAlignment="1">
      <alignment horizontal="center" vertical="center" wrapText="1"/>
    </xf>
    <xf numFmtId="49" fontId="9" fillId="4" borderId="30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18" fillId="14" borderId="40" xfId="0" applyFont="1" applyFill="1" applyBorder="1" applyAlignment="1">
      <alignment horizontal="center" vertical="center"/>
    </xf>
    <xf numFmtId="0" fontId="18" fillId="13" borderId="41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/>
    </xf>
    <xf numFmtId="0" fontId="16" fillId="8" borderId="63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3" fillId="11" borderId="42" xfId="0" applyFont="1" applyFill="1" applyBorder="1" applyAlignment="1">
      <alignment horizontal="center" wrapText="1"/>
    </xf>
    <xf numFmtId="0" fontId="14" fillId="11" borderId="52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5" fillId="16" borderId="38" xfId="0" applyFont="1" applyFill="1" applyBorder="1" applyAlignment="1">
      <alignment horizontal="center" vertical="center" wrapText="1"/>
    </xf>
    <xf numFmtId="0" fontId="15" fillId="3" borderId="62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20" fillId="14" borderId="36" xfId="0" applyFont="1" applyFill="1" applyBorder="1" applyAlignment="1">
      <alignment horizontal="center" vertical="center" wrapText="1"/>
    </xf>
    <xf numFmtId="0" fontId="20" fillId="14" borderId="37" xfId="0" applyFont="1" applyFill="1" applyBorder="1" applyAlignment="1">
      <alignment horizontal="center" vertical="center" wrapText="1"/>
    </xf>
    <xf numFmtId="0" fontId="20" fillId="14" borderId="38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textRotation="255" wrapText="1"/>
    </xf>
    <xf numFmtId="0" fontId="21" fillId="0" borderId="0" xfId="0" applyFont="1" applyBorder="1" applyAlignment="1">
      <alignment horizontal="center" vertical="center" textRotation="255" wrapText="1"/>
    </xf>
    <xf numFmtId="0" fontId="4" fillId="2" borderId="44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3" fillId="15" borderId="16" xfId="0" applyFont="1" applyFill="1" applyBorder="1" applyAlignment="1">
      <alignment horizontal="left" vertical="center" wrapText="1"/>
    </xf>
    <xf numFmtId="0" fontId="13" fillId="15" borderId="17" xfId="0" applyFont="1" applyFill="1" applyBorder="1" applyAlignment="1">
      <alignment horizontal="left" vertical="center" wrapText="1"/>
    </xf>
    <xf numFmtId="0" fontId="13" fillId="15" borderId="44" xfId="0" applyFont="1" applyFill="1" applyBorder="1" applyAlignment="1">
      <alignment horizontal="left" vertical="center" wrapText="1"/>
    </xf>
    <xf numFmtId="0" fontId="13" fillId="15" borderId="8" xfId="0" applyFont="1" applyFill="1" applyBorder="1" applyAlignment="1">
      <alignment horizontal="left" vertical="center" wrapText="1"/>
    </xf>
    <xf numFmtId="0" fontId="13" fillId="11" borderId="43" xfId="0" applyFont="1" applyFill="1" applyBorder="1" applyAlignment="1">
      <alignment horizontal="right" vertical="center" wrapText="1"/>
    </xf>
    <xf numFmtId="0" fontId="13" fillId="11" borderId="8" xfId="0" applyFont="1" applyFill="1" applyBorder="1" applyAlignment="1">
      <alignment horizontal="right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textRotation="255" wrapText="1"/>
    </xf>
    <xf numFmtId="0" fontId="22" fillId="4" borderId="6" xfId="0" applyFont="1" applyFill="1" applyBorder="1" applyAlignment="1">
      <alignment horizontal="center" vertical="center" textRotation="255" wrapText="1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20" fillId="10" borderId="16" xfId="0" applyFont="1" applyFill="1" applyBorder="1" applyAlignment="1">
      <alignment horizontal="center" vertical="center" wrapText="1"/>
    </xf>
    <xf numFmtId="0" fontId="20" fillId="10" borderId="17" xfId="0" applyFont="1" applyFill="1" applyBorder="1" applyAlignment="1">
      <alignment horizontal="center" vertical="center" wrapText="1"/>
    </xf>
    <xf numFmtId="0" fontId="20" fillId="10" borderId="9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textRotation="255" wrapText="1"/>
    </xf>
    <xf numFmtId="0" fontId="20" fillId="0" borderId="6" xfId="0" applyFont="1" applyBorder="1" applyAlignment="1">
      <alignment horizontal="center" vertical="center" textRotation="255" wrapText="1"/>
    </xf>
    <xf numFmtId="0" fontId="20" fillId="7" borderId="36" xfId="0" applyFont="1" applyFill="1" applyBorder="1" applyAlignment="1">
      <alignment horizontal="center" vertical="center" wrapText="1"/>
    </xf>
    <xf numFmtId="0" fontId="20" fillId="7" borderId="37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13" fillId="15" borderId="43" xfId="0" applyFont="1" applyFill="1" applyBorder="1" applyAlignment="1">
      <alignment horizontal="left" vertical="center" wrapText="1"/>
    </xf>
    <xf numFmtId="0" fontId="13" fillId="11" borderId="51" xfId="0" applyFont="1" applyFill="1" applyBorder="1" applyAlignment="1">
      <alignment horizontal="right" vertical="center" wrapText="1"/>
    </xf>
    <xf numFmtId="0" fontId="13" fillId="11" borderId="52" xfId="0" applyFont="1" applyFill="1" applyBorder="1" applyAlignment="1">
      <alignment horizontal="right" vertical="center" wrapText="1"/>
    </xf>
    <xf numFmtId="0" fontId="10" fillId="2" borderId="43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44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5" fillId="15" borderId="43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showZeros="0" tabSelected="1" topLeftCell="A4" zoomScale="75" zoomScaleNormal="75" workbookViewId="0">
      <selection activeCell="B28" sqref="B28"/>
    </sheetView>
  </sheetViews>
  <sheetFormatPr defaultRowHeight="15" x14ac:dyDescent="0.25"/>
  <cols>
    <col min="1" max="1" width="3.5703125" style="61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9" ht="27" thickBot="1" x14ac:dyDescent="0.45">
      <c r="A1" s="159" t="s">
        <v>26</v>
      </c>
      <c r="B1" s="160"/>
      <c r="C1" s="6"/>
      <c r="D1" s="6"/>
      <c r="E1" s="6"/>
      <c r="F1" s="6"/>
      <c r="G1" s="157" t="s">
        <v>62</v>
      </c>
      <c r="H1" s="157"/>
      <c r="I1" s="157"/>
      <c r="J1" s="157"/>
      <c r="K1" s="157"/>
      <c r="L1" s="157"/>
      <c r="M1" s="157"/>
      <c r="N1" s="157"/>
      <c r="O1" s="157"/>
      <c r="P1" s="9"/>
      <c r="Q1" s="189" t="s">
        <v>64</v>
      </c>
      <c r="R1" s="190"/>
    </row>
    <row r="2" spans="1:19" ht="63.75" customHeight="1" thickBot="1" x14ac:dyDescent="0.3">
      <c r="A2" s="161" t="s">
        <v>23</v>
      </c>
      <c r="B2" s="162"/>
      <c r="C2" s="191" t="s">
        <v>12</v>
      </c>
      <c r="D2" s="192"/>
      <c r="E2" s="193"/>
      <c r="F2" s="194" t="s">
        <v>9</v>
      </c>
      <c r="G2" s="196" t="s">
        <v>10</v>
      </c>
      <c r="H2" s="197"/>
      <c r="I2" s="198"/>
      <c r="J2" s="149" t="s">
        <v>14</v>
      </c>
      <c r="K2" s="150"/>
      <c r="L2" s="151"/>
      <c r="M2" s="152" t="s">
        <v>15</v>
      </c>
      <c r="N2" s="153"/>
      <c r="O2" s="154"/>
      <c r="P2" s="155" t="s">
        <v>11</v>
      </c>
      <c r="Q2" s="175" t="s">
        <v>6</v>
      </c>
      <c r="R2" s="178" t="s">
        <v>7</v>
      </c>
    </row>
    <row r="3" spans="1:19" ht="29.25" customHeight="1" x14ac:dyDescent="0.25">
      <c r="A3" s="163"/>
      <c r="B3" s="164"/>
      <c r="C3" s="181" t="s">
        <v>13</v>
      </c>
      <c r="D3" s="183" t="s">
        <v>0</v>
      </c>
      <c r="E3" s="184"/>
      <c r="F3" s="195"/>
      <c r="G3" s="185" t="s">
        <v>8</v>
      </c>
      <c r="H3" s="183"/>
      <c r="I3" s="184"/>
      <c r="J3" s="185" t="s">
        <v>8</v>
      </c>
      <c r="K3" s="183"/>
      <c r="L3" s="184"/>
      <c r="M3" s="186" t="s">
        <v>8</v>
      </c>
      <c r="N3" s="187"/>
      <c r="O3" s="188"/>
      <c r="P3" s="156"/>
      <c r="Q3" s="176"/>
      <c r="R3" s="179"/>
    </row>
    <row r="4" spans="1:19" ht="42.75" customHeight="1" thickBot="1" x14ac:dyDescent="0.3">
      <c r="A4" s="165"/>
      <c r="B4" s="166"/>
      <c r="C4" s="182"/>
      <c r="D4" s="44" t="s">
        <v>5</v>
      </c>
      <c r="E4" s="45" t="s">
        <v>4</v>
      </c>
      <c r="F4" s="195"/>
      <c r="G4" s="46" t="s">
        <v>1</v>
      </c>
      <c r="H4" s="47" t="s">
        <v>2</v>
      </c>
      <c r="I4" s="48" t="s">
        <v>3</v>
      </c>
      <c r="J4" s="49" t="s">
        <v>1</v>
      </c>
      <c r="K4" s="47" t="s">
        <v>2</v>
      </c>
      <c r="L4" s="50" t="s">
        <v>3</v>
      </c>
      <c r="M4" s="51" t="s">
        <v>1</v>
      </c>
      <c r="N4" s="47" t="s">
        <v>2</v>
      </c>
      <c r="O4" s="52" t="s">
        <v>3</v>
      </c>
      <c r="P4" s="156"/>
      <c r="Q4" s="177"/>
      <c r="R4" s="180"/>
    </row>
    <row r="5" spans="1:19" ht="21.75" customHeight="1" thickBot="1" x14ac:dyDescent="0.35">
      <c r="A5" s="167"/>
      <c r="B5" s="168"/>
      <c r="C5" s="7"/>
      <c r="D5" s="7"/>
      <c r="E5" s="7"/>
      <c r="F5" s="7"/>
      <c r="G5" s="7"/>
      <c r="H5" s="7"/>
      <c r="I5" s="7"/>
      <c r="J5" s="158" t="s">
        <v>63</v>
      </c>
      <c r="K5" s="158"/>
      <c r="L5" s="158"/>
      <c r="M5" s="8"/>
      <c r="N5" s="8"/>
      <c r="O5" s="8"/>
      <c r="P5" s="8"/>
      <c r="Q5" s="204"/>
      <c r="R5" s="205"/>
      <c r="S5" s="138"/>
    </row>
    <row r="6" spans="1:19" s="19" customFormat="1" ht="19.5" thickBot="1" x14ac:dyDescent="0.35">
      <c r="A6" s="169" t="s">
        <v>16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1"/>
      <c r="R6" s="172"/>
    </row>
    <row r="7" spans="1:19" s="4" customFormat="1" ht="27.95" customHeight="1" x14ac:dyDescent="0.25">
      <c r="A7" s="56">
        <v>1</v>
      </c>
      <c r="B7" s="74" t="s">
        <v>68</v>
      </c>
      <c r="C7" s="78">
        <v>5</v>
      </c>
      <c r="D7" s="79" t="s">
        <v>18</v>
      </c>
      <c r="E7" s="80"/>
      <c r="F7" s="81">
        <f>SUM(G7:I7)</f>
        <v>70</v>
      </c>
      <c r="G7" s="82">
        <f>J7+M7</f>
        <v>10</v>
      </c>
      <c r="H7" s="83">
        <f t="shared" ref="H7:I20" si="0">K7+N7</f>
        <v>10</v>
      </c>
      <c r="I7" s="106">
        <f t="shared" si="0"/>
        <v>50</v>
      </c>
      <c r="J7" s="131">
        <v>10</v>
      </c>
      <c r="K7" s="83">
        <v>10</v>
      </c>
      <c r="L7" s="84">
        <v>50</v>
      </c>
      <c r="M7" s="85"/>
      <c r="N7" s="83"/>
      <c r="O7" s="86"/>
      <c r="P7" s="87">
        <v>15</v>
      </c>
      <c r="Q7" s="53" t="s">
        <v>44</v>
      </c>
      <c r="R7" s="108" t="s">
        <v>51</v>
      </c>
    </row>
    <row r="8" spans="1:19" s="4" customFormat="1" ht="27.95" customHeight="1" x14ac:dyDescent="0.25">
      <c r="A8" s="57">
        <v>2</v>
      </c>
      <c r="B8" s="72" t="s">
        <v>69</v>
      </c>
      <c r="C8" s="29">
        <v>4</v>
      </c>
      <c r="D8" s="88" t="s">
        <v>18</v>
      </c>
      <c r="E8" s="89"/>
      <c r="F8" s="30">
        <f t="shared" ref="F8:F20" si="1">SUM(G8:I8)</f>
        <v>50</v>
      </c>
      <c r="G8" s="41">
        <f t="shared" ref="G8:G20" si="2">J8+M8</f>
        <v>20</v>
      </c>
      <c r="H8" s="32">
        <f t="shared" si="0"/>
        <v>0</v>
      </c>
      <c r="I8" s="33">
        <f t="shared" si="0"/>
        <v>30</v>
      </c>
      <c r="J8" s="132">
        <v>20</v>
      </c>
      <c r="K8" s="32"/>
      <c r="L8" s="34">
        <v>30</v>
      </c>
      <c r="M8" s="90"/>
      <c r="N8" s="32"/>
      <c r="O8" s="42"/>
      <c r="P8" s="91">
        <v>8</v>
      </c>
      <c r="Q8" s="54" t="s">
        <v>31</v>
      </c>
      <c r="R8" s="108" t="s">
        <v>32</v>
      </c>
    </row>
    <row r="9" spans="1:19" s="4" customFormat="1" ht="27.95" customHeight="1" x14ac:dyDescent="0.25">
      <c r="A9" s="57">
        <v>3</v>
      </c>
      <c r="B9" s="72" t="s">
        <v>77</v>
      </c>
      <c r="C9" s="29">
        <v>5</v>
      </c>
      <c r="D9" s="88" t="s">
        <v>18</v>
      </c>
      <c r="E9" s="89"/>
      <c r="F9" s="30">
        <f t="shared" si="1"/>
        <v>60</v>
      </c>
      <c r="G9" s="41">
        <f t="shared" si="2"/>
        <v>20</v>
      </c>
      <c r="H9" s="32">
        <f t="shared" si="0"/>
        <v>10</v>
      </c>
      <c r="I9" s="33">
        <f t="shared" si="0"/>
        <v>30</v>
      </c>
      <c r="J9" s="132">
        <v>20</v>
      </c>
      <c r="K9" s="32">
        <v>10</v>
      </c>
      <c r="L9" s="34">
        <v>30</v>
      </c>
      <c r="M9" s="90"/>
      <c r="N9" s="32"/>
      <c r="O9" s="42"/>
      <c r="P9" s="91">
        <v>8</v>
      </c>
      <c r="Q9" s="54" t="s">
        <v>59</v>
      </c>
      <c r="R9" s="108" t="s">
        <v>56</v>
      </c>
    </row>
    <row r="10" spans="1:19" s="4" customFormat="1" ht="27.95" customHeight="1" x14ac:dyDescent="0.25">
      <c r="A10" s="57">
        <v>4</v>
      </c>
      <c r="B10" s="72" t="s">
        <v>78</v>
      </c>
      <c r="C10" s="29">
        <v>6</v>
      </c>
      <c r="D10" s="88" t="s">
        <v>18</v>
      </c>
      <c r="E10" s="89"/>
      <c r="F10" s="30">
        <f t="shared" si="1"/>
        <v>90</v>
      </c>
      <c r="G10" s="41">
        <f t="shared" si="2"/>
        <v>16</v>
      </c>
      <c r="H10" s="32">
        <f t="shared" si="0"/>
        <v>14</v>
      </c>
      <c r="I10" s="33">
        <f t="shared" si="0"/>
        <v>60</v>
      </c>
      <c r="J10" s="132">
        <v>16</v>
      </c>
      <c r="K10" s="32">
        <v>14</v>
      </c>
      <c r="L10" s="34">
        <v>60</v>
      </c>
      <c r="M10" s="90"/>
      <c r="N10" s="32"/>
      <c r="O10" s="42"/>
      <c r="P10" s="91">
        <v>8</v>
      </c>
      <c r="Q10" s="54" t="s">
        <v>34</v>
      </c>
      <c r="R10" s="108" t="s">
        <v>37</v>
      </c>
    </row>
    <row r="11" spans="1:19" s="4" customFormat="1" ht="27.95" customHeight="1" x14ac:dyDescent="0.25">
      <c r="A11" s="57">
        <v>5</v>
      </c>
      <c r="B11" s="72" t="s">
        <v>67</v>
      </c>
      <c r="C11" s="134" t="s">
        <v>60</v>
      </c>
      <c r="D11" s="92" t="s">
        <v>20</v>
      </c>
      <c r="E11" s="89"/>
      <c r="F11" s="30">
        <f t="shared" si="1"/>
        <v>3</v>
      </c>
      <c r="G11" s="41">
        <f t="shared" si="2"/>
        <v>0</v>
      </c>
      <c r="H11" s="32">
        <f t="shared" si="0"/>
        <v>3</v>
      </c>
      <c r="I11" s="33">
        <f t="shared" si="0"/>
        <v>0</v>
      </c>
      <c r="J11" s="132"/>
      <c r="K11" s="32">
        <v>3</v>
      </c>
      <c r="L11" s="34"/>
      <c r="M11" s="90"/>
      <c r="N11" s="32"/>
      <c r="O11" s="42"/>
      <c r="P11" s="91"/>
      <c r="Q11" s="54" t="s">
        <v>38</v>
      </c>
      <c r="R11" s="108" t="s">
        <v>41</v>
      </c>
    </row>
    <row r="12" spans="1:19" s="4" customFormat="1" ht="27.95" customHeight="1" x14ac:dyDescent="0.25">
      <c r="A12" s="57">
        <v>6</v>
      </c>
      <c r="B12" s="72" t="s">
        <v>74</v>
      </c>
      <c r="C12" s="29">
        <v>7</v>
      </c>
      <c r="D12" s="92" t="s">
        <v>20</v>
      </c>
      <c r="E12" s="89" t="s">
        <v>18</v>
      </c>
      <c r="F12" s="30">
        <f t="shared" si="1"/>
        <v>110</v>
      </c>
      <c r="G12" s="41">
        <f t="shared" si="2"/>
        <v>30</v>
      </c>
      <c r="H12" s="32">
        <f t="shared" si="0"/>
        <v>0</v>
      </c>
      <c r="I12" s="33">
        <f t="shared" si="0"/>
        <v>80</v>
      </c>
      <c r="J12" s="132">
        <v>15</v>
      </c>
      <c r="K12" s="32"/>
      <c r="L12" s="34">
        <v>40</v>
      </c>
      <c r="M12" s="90">
        <v>15</v>
      </c>
      <c r="N12" s="32"/>
      <c r="O12" s="42">
        <v>40</v>
      </c>
      <c r="P12" s="91">
        <v>12</v>
      </c>
      <c r="Q12" s="54" t="s">
        <v>45</v>
      </c>
      <c r="R12" s="108" t="s">
        <v>52</v>
      </c>
    </row>
    <row r="13" spans="1:19" s="4" customFormat="1" ht="27.95" customHeight="1" x14ac:dyDescent="0.25">
      <c r="A13" s="57">
        <v>7</v>
      </c>
      <c r="B13" s="72" t="s">
        <v>72</v>
      </c>
      <c r="C13" s="29">
        <v>4</v>
      </c>
      <c r="D13" s="88"/>
      <c r="E13" s="93" t="s">
        <v>19</v>
      </c>
      <c r="F13" s="30">
        <f t="shared" si="1"/>
        <v>65</v>
      </c>
      <c r="G13" s="41">
        <f t="shared" si="2"/>
        <v>20</v>
      </c>
      <c r="H13" s="32">
        <f t="shared" si="0"/>
        <v>15</v>
      </c>
      <c r="I13" s="33">
        <f t="shared" si="0"/>
        <v>30</v>
      </c>
      <c r="J13" s="132"/>
      <c r="K13" s="32"/>
      <c r="L13" s="34"/>
      <c r="M13" s="90">
        <v>20</v>
      </c>
      <c r="N13" s="32">
        <v>15</v>
      </c>
      <c r="O13" s="42">
        <v>30</v>
      </c>
      <c r="P13" s="91">
        <v>12</v>
      </c>
      <c r="Q13" s="54" t="s">
        <v>46</v>
      </c>
      <c r="R13" s="108" t="s">
        <v>53</v>
      </c>
    </row>
    <row r="14" spans="1:19" s="4" customFormat="1" ht="27.95" customHeight="1" x14ac:dyDescent="0.25">
      <c r="A14" s="57">
        <v>8</v>
      </c>
      <c r="B14" s="72" t="s">
        <v>79</v>
      </c>
      <c r="C14" s="29">
        <v>7</v>
      </c>
      <c r="D14" s="88"/>
      <c r="E14" s="89" t="s">
        <v>18</v>
      </c>
      <c r="F14" s="30">
        <f t="shared" si="1"/>
        <v>95</v>
      </c>
      <c r="G14" s="41">
        <f t="shared" si="2"/>
        <v>20</v>
      </c>
      <c r="H14" s="32">
        <f t="shared" si="0"/>
        <v>10</v>
      </c>
      <c r="I14" s="33">
        <f t="shared" si="0"/>
        <v>65</v>
      </c>
      <c r="J14" s="132"/>
      <c r="K14" s="32"/>
      <c r="L14" s="34"/>
      <c r="M14" s="90">
        <v>20</v>
      </c>
      <c r="N14" s="32">
        <v>10</v>
      </c>
      <c r="O14" s="42">
        <v>65</v>
      </c>
      <c r="P14" s="91">
        <v>15</v>
      </c>
      <c r="Q14" s="54" t="s">
        <v>47</v>
      </c>
      <c r="R14" s="108" t="s">
        <v>48</v>
      </c>
    </row>
    <row r="15" spans="1:19" s="4" customFormat="1" ht="27.95" customHeight="1" x14ac:dyDescent="0.25">
      <c r="A15" s="57">
        <v>9</v>
      </c>
      <c r="B15" s="72" t="s">
        <v>80</v>
      </c>
      <c r="C15" s="29">
        <v>3</v>
      </c>
      <c r="D15" s="88"/>
      <c r="E15" s="93" t="s">
        <v>19</v>
      </c>
      <c r="F15" s="30">
        <f t="shared" si="1"/>
        <v>55</v>
      </c>
      <c r="G15" s="41">
        <f t="shared" si="2"/>
        <v>20</v>
      </c>
      <c r="H15" s="32">
        <f t="shared" si="0"/>
        <v>15</v>
      </c>
      <c r="I15" s="33">
        <f t="shared" si="0"/>
        <v>20</v>
      </c>
      <c r="J15" s="132"/>
      <c r="K15" s="32"/>
      <c r="L15" s="34"/>
      <c r="M15" s="90">
        <v>20</v>
      </c>
      <c r="N15" s="32">
        <v>15</v>
      </c>
      <c r="O15" s="42">
        <v>20</v>
      </c>
      <c r="P15" s="91">
        <v>15</v>
      </c>
      <c r="Q15" s="54" t="s">
        <v>36</v>
      </c>
      <c r="R15" s="108" t="s">
        <v>50</v>
      </c>
    </row>
    <row r="16" spans="1:19" s="4" customFormat="1" ht="27.95" customHeight="1" x14ac:dyDescent="0.25">
      <c r="A16" s="57">
        <v>10</v>
      </c>
      <c r="B16" s="72" t="s">
        <v>81</v>
      </c>
      <c r="C16" s="29">
        <v>2</v>
      </c>
      <c r="D16" s="88"/>
      <c r="E16" s="93" t="s">
        <v>19</v>
      </c>
      <c r="F16" s="30">
        <f t="shared" si="1"/>
        <v>50</v>
      </c>
      <c r="G16" s="41">
        <f t="shared" si="2"/>
        <v>20</v>
      </c>
      <c r="H16" s="32">
        <f t="shared" si="0"/>
        <v>0</v>
      </c>
      <c r="I16" s="33">
        <f t="shared" si="0"/>
        <v>30</v>
      </c>
      <c r="J16" s="132"/>
      <c r="K16" s="32"/>
      <c r="L16" s="34"/>
      <c r="M16" s="90">
        <v>20</v>
      </c>
      <c r="N16" s="32"/>
      <c r="O16" s="42">
        <v>30</v>
      </c>
      <c r="P16" s="91">
        <v>12</v>
      </c>
      <c r="Q16" s="54" t="s">
        <v>75</v>
      </c>
      <c r="R16" s="108" t="s">
        <v>76</v>
      </c>
    </row>
    <row r="17" spans="1:18" s="4" customFormat="1" ht="27.95" customHeight="1" x14ac:dyDescent="0.25">
      <c r="A17" s="57">
        <v>11</v>
      </c>
      <c r="B17" s="72" t="s">
        <v>17</v>
      </c>
      <c r="C17" s="29">
        <v>4</v>
      </c>
      <c r="D17" s="88"/>
      <c r="E17" s="89" t="s">
        <v>18</v>
      </c>
      <c r="F17" s="30">
        <f t="shared" si="1"/>
        <v>60</v>
      </c>
      <c r="G17" s="41">
        <f t="shared" si="2"/>
        <v>0</v>
      </c>
      <c r="H17" s="32">
        <f t="shared" si="0"/>
        <v>0</v>
      </c>
      <c r="I17" s="33">
        <f t="shared" si="0"/>
        <v>60</v>
      </c>
      <c r="J17" s="132"/>
      <c r="K17" s="32"/>
      <c r="L17" s="34">
        <v>30</v>
      </c>
      <c r="M17" s="90"/>
      <c r="N17" s="32"/>
      <c r="O17" s="42">
        <v>30</v>
      </c>
      <c r="P17" s="91" t="s">
        <v>21</v>
      </c>
      <c r="Q17" s="54" t="s">
        <v>39</v>
      </c>
      <c r="R17" s="108" t="s">
        <v>42</v>
      </c>
    </row>
    <row r="18" spans="1:18" s="4" customFormat="1" ht="27.95" customHeight="1" x14ac:dyDescent="0.25">
      <c r="A18" s="57">
        <v>12</v>
      </c>
      <c r="B18" s="72" t="s">
        <v>70</v>
      </c>
      <c r="C18" s="29">
        <v>1</v>
      </c>
      <c r="D18" s="88"/>
      <c r="E18" s="93" t="s">
        <v>19</v>
      </c>
      <c r="F18" s="30">
        <f t="shared" si="1"/>
        <v>30</v>
      </c>
      <c r="G18" s="41">
        <f t="shared" si="2"/>
        <v>0</v>
      </c>
      <c r="H18" s="32">
        <f t="shared" si="0"/>
        <v>20</v>
      </c>
      <c r="I18" s="33">
        <f t="shared" si="0"/>
        <v>10</v>
      </c>
      <c r="J18" s="132"/>
      <c r="K18" s="32"/>
      <c r="L18" s="34"/>
      <c r="M18" s="90"/>
      <c r="N18" s="32">
        <v>20</v>
      </c>
      <c r="O18" s="42">
        <v>10</v>
      </c>
      <c r="P18" s="91">
        <v>15</v>
      </c>
      <c r="Q18" s="54" t="s">
        <v>29</v>
      </c>
      <c r="R18" s="112" t="s">
        <v>55</v>
      </c>
    </row>
    <row r="19" spans="1:18" s="4" customFormat="1" ht="30" x14ac:dyDescent="0.25">
      <c r="A19" s="57">
        <v>13</v>
      </c>
      <c r="B19" s="72" t="s">
        <v>73</v>
      </c>
      <c r="C19" s="29">
        <v>1</v>
      </c>
      <c r="D19" s="88"/>
      <c r="E19" s="93" t="s">
        <v>19</v>
      </c>
      <c r="F19" s="30">
        <f t="shared" si="1"/>
        <v>40</v>
      </c>
      <c r="G19" s="41">
        <f t="shared" si="2"/>
        <v>20</v>
      </c>
      <c r="H19" s="32">
        <f t="shared" si="0"/>
        <v>20</v>
      </c>
      <c r="I19" s="33">
        <f t="shared" si="0"/>
        <v>0</v>
      </c>
      <c r="J19" s="132"/>
      <c r="K19" s="32"/>
      <c r="L19" s="34"/>
      <c r="M19" s="136">
        <v>20</v>
      </c>
      <c r="N19" s="135">
        <v>20</v>
      </c>
      <c r="O19" s="94"/>
      <c r="P19" s="95"/>
      <c r="Q19" s="54" t="s">
        <v>49</v>
      </c>
      <c r="R19" s="112" t="s">
        <v>71</v>
      </c>
    </row>
    <row r="20" spans="1:18" s="4" customFormat="1" ht="27.95" customHeight="1" thickBot="1" x14ac:dyDescent="0.3">
      <c r="A20" s="58">
        <v>14</v>
      </c>
      <c r="B20" s="75" t="s">
        <v>82</v>
      </c>
      <c r="C20" s="35">
        <v>1</v>
      </c>
      <c r="D20" s="96"/>
      <c r="E20" s="97" t="s">
        <v>19</v>
      </c>
      <c r="F20" s="98">
        <f t="shared" si="1"/>
        <v>15</v>
      </c>
      <c r="G20" s="99">
        <f t="shared" si="2"/>
        <v>15</v>
      </c>
      <c r="H20" s="37">
        <f t="shared" si="0"/>
        <v>0</v>
      </c>
      <c r="I20" s="38">
        <f t="shared" si="0"/>
        <v>0</v>
      </c>
      <c r="J20" s="133"/>
      <c r="K20" s="37"/>
      <c r="L20" s="39"/>
      <c r="M20" s="100">
        <v>15</v>
      </c>
      <c r="N20" s="37"/>
      <c r="O20" s="101"/>
      <c r="P20" s="102"/>
      <c r="Q20" s="55" t="s">
        <v>30</v>
      </c>
      <c r="R20" s="108" t="s">
        <v>54</v>
      </c>
    </row>
    <row r="21" spans="1:18" s="25" customFormat="1" ht="18.75" thickBot="1" x14ac:dyDescent="0.3">
      <c r="A21" s="173" t="s">
        <v>24</v>
      </c>
      <c r="B21" s="174"/>
      <c r="C21" s="26">
        <f>SUM(C7:C20)</f>
        <v>50</v>
      </c>
      <c r="D21" s="22"/>
      <c r="E21" s="22"/>
      <c r="F21" s="127">
        <f t="shared" ref="F21:O21" si="3">SUM(F7:F20)</f>
        <v>793</v>
      </c>
      <c r="G21" s="114">
        <f t="shared" si="3"/>
        <v>211</v>
      </c>
      <c r="H21" s="113">
        <f t="shared" si="3"/>
        <v>117</v>
      </c>
      <c r="I21" s="115">
        <f t="shared" si="3"/>
        <v>465</v>
      </c>
      <c r="J21" s="27">
        <f t="shared" si="3"/>
        <v>81</v>
      </c>
      <c r="K21" s="22">
        <f t="shared" si="3"/>
        <v>37</v>
      </c>
      <c r="L21" s="28">
        <f t="shared" si="3"/>
        <v>240</v>
      </c>
      <c r="M21" s="27">
        <f t="shared" si="3"/>
        <v>130</v>
      </c>
      <c r="N21" s="22">
        <f t="shared" si="3"/>
        <v>80</v>
      </c>
      <c r="O21" s="28">
        <f t="shared" si="3"/>
        <v>225</v>
      </c>
      <c r="P21" s="21"/>
      <c r="Q21" s="23"/>
      <c r="R21" s="24"/>
    </row>
    <row r="22" spans="1:18" s="19" customFormat="1" ht="19.5" thickBot="1" x14ac:dyDescent="0.35">
      <c r="A22" s="199" t="s">
        <v>22</v>
      </c>
      <c r="B22" s="171"/>
      <c r="C22" s="171"/>
      <c r="D22" s="171"/>
      <c r="E22" s="171"/>
      <c r="F22" s="170"/>
      <c r="G22" s="170"/>
      <c r="H22" s="170"/>
      <c r="I22" s="170"/>
      <c r="J22" s="171"/>
      <c r="K22" s="171"/>
      <c r="L22" s="171"/>
      <c r="M22" s="171"/>
      <c r="N22" s="171"/>
      <c r="O22" s="171"/>
      <c r="P22" s="171"/>
      <c r="Q22" s="171"/>
      <c r="R22" s="172"/>
    </row>
    <row r="23" spans="1:18" ht="27.95" customHeight="1" x14ac:dyDescent="0.25">
      <c r="A23" s="59">
        <v>15</v>
      </c>
      <c r="B23" s="71" t="s">
        <v>83</v>
      </c>
      <c r="C23" s="78">
        <v>1</v>
      </c>
      <c r="D23" s="103" t="s">
        <v>19</v>
      </c>
      <c r="E23" s="104"/>
      <c r="F23" s="128">
        <f>SUM(G23:I23)</f>
        <v>15</v>
      </c>
      <c r="G23" s="105">
        <f>J23+M23</f>
        <v>15</v>
      </c>
      <c r="H23" s="83">
        <f t="shared" ref="H23:I28" si="4">K23+N23</f>
        <v>0</v>
      </c>
      <c r="I23" s="106">
        <f t="shared" si="4"/>
        <v>0</v>
      </c>
      <c r="J23" s="124">
        <v>15</v>
      </c>
      <c r="K23" s="83"/>
      <c r="L23" s="84"/>
      <c r="M23" s="85"/>
      <c r="N23" s="83"/>
      <c r="O23" s="86"/>
      <c r="P23" s="144"/>
      <c r="Q23" s="53" t="s">
        <v>35</v>
      </c>
      <c r="R23" s="146" t="s">
        <v>40</v>
      </c>
    </row>
    <row r="24" spans="1:18" ht="27.95" customHeight="1" x14ac:dyDescent="0.25">
      <c r="A24" s="15">
        <v>16</v>
      </c>
      <c r="B24" s="72" t="s">
        <v>84</v>
      </c>
      <c r="C24" s="29">
        <v>2</v>
      </c>
      <c r="D24" s="107"/>
      <c r="E24" s="93" t="s">
        <v>19</v>
      </c>
      <c r="F24" s="129">
        <f t="shared" ref="F24:F28" si="5">SUM(G24:I24)</f>
        <v>30</v>
      </c>
      <c r="G24" s="31">
        <f t="shared" ref="G24:G28" si="6">J24+M24</f>
        <v>30</v>
      </c>
      <c r="H24" s="32">
        <f t="shared" si="4"/>
        <v>0</v>
      </c>
      <c r="I24" s="33">
        <f t="shared" si="4"/>
        <v>0</v>
      </c>
      <c r="J24" s="125"/>
      <c r="K24" s="32"/>
      <c r="L24" s="34"/>
      <c r="M24" s="90">
        <v>30</v>
      </c>
      <c r="N24" s="32"/>
      <c r="O24" s="42"/>
      <c r="P24" s="145"/>
      <c r="Q24" s="54" t="s">
        <v>35</v>
      </c>
      <c r="R24" s="108" t="s">
        <v>40</v>
      </c>
    </row>
    <row r="25" spans="1:18" ht="30" x14ac:dyDescent="0.25">
      <c r="A25" s="15">
        <v>18</v>
      </c>
      <c r="B25" s="72" t="s">
        <v>85</v>
      </c>
      <c r="C25" s="29">
        <v>2</v>
      </c>
      <c r="D25" s="92" t="s">
        <v>19</v>
      </c>
      <c r="E25" s="93"/>
      <c r="F25" s="129">
        <f t="shared" si="5"/>
        <v>26</v>
      </c>
      <c r="G25" s="31">
        <f t="shared" si="6"/>
        <v>12</v>
      </c>
      <c r="H25" s="32">
        <f t="shared" si="4"/>
        <v>14</v>
      </c>
      <c r="I25" s="33">
        <f t="shared" si="4"/>
        <v>0</v>
      </c>
      <c r="J25" s="125">
        <v>12</v>
      </c>
      <c r="K25" s="32">
        <v>14</v>
      </c>
      <c r="L25" s="34"/>
      <c r="M25" s="136"/>
      <c r="N25" s="135"/>
      <c r="O25" s="137"/>
      <c r="P25" s="145"/>
      <c r="Q25" s="54" t="s">
        <v>30</v>
      </c>
      <c r="R25" s="112" t="s">
        <v>43</v>
      </c>
    </row>
    <row r="26" spans="1:18" s="2" customFormat="1" ht="27.95" customHeight="1" x14ac:dyDescent="0.2">
      <c r="A26" s="15">
        <v>19</v>
      </c>
      <c r="B26" s="72" t="s">
        <v>86</v>
      </c>
      <c r="C26" s="29">
        <v>2</v>
      </c>
      <c r="D26" s="92"/>
      <c r="E26" s="93" t="s">
        <v>19</v>
      </c>
      <c r="F26" s="129">
        <f t="shared" si="5"/>
        <v>30</v>
      </c>
      <c r="G26" s="31">
        <f t="shared" si="6"/>
        <v>30</v>
      </c>
      <c r="H26" s="32">
        <f t="shared" si="4"/>
        <v>0</v>
      </c>
      <c r="I26" s="33">
        <f t="shared" si="4"/>
        <v>0</v>
      </c>
      <c r="J26" s="125"/>
      <c r="K26" s="32"/>
      <c r="L26" s="34"/>
      <c r="M26" s="136">
        <v>30</v>
      </c>
      <c r="N26" s="135"/>
      <c r="O26" s="137"/>
      <c r="P26" s="145"/>
      <c r="Q26" s="54" t="s">
        <v>31</v>
      </c>
      <c r="R26" s="108" t="s">
        <v>32</v>
      </c>
    </row>
    <row r="27" spans="1:18" ht="30" x14ac:dyDescent="0.25">
      <c r="A27" s="15">
        <v>20</v>
      </c>
      <c r="B27" s="72" t="s">
        <v>87</v>
      </c>
      <c r="C27" s="29">
        <v>1</v>
      </c>
      <c r="D27" s="92"/>
      <c r="E27" s="93" t="s">
        <v>19</v>
      </c>
      <c r="F27" s="129">
        <f t="shared" si="5"/>
        <v>15</v>
      </c>
      <c r="G27" s="31">
        <f t="shared" si="6"/>
        <v>15</v>
      </c>
      <c r="H27" s="32">
        <f t="shared" si="4"/>
        <v>0</v>
      </c>
      <c r="I27" s="33">
        <f t="shared" si="4"/>
        <v>0</v>
      </c>
      <c r="J27" s="125"/>
      <c r="K27" s="32"/>
      <c r="L27" s="34"/>
      <c r="M27" s="136">
        <v>15</v>
      </c>
      <c r="N27" s="135"/>
      <c r="O27" s="137"/>
      <c r="P27" s="145"/>
      <c r="Q27" s="140" t="s">
        <v>58</v>
      </c>
      <c r="R27" s="141" t="s">
        <v>57</v>
      </c>
    </row>
    <row r="28" spans="1:18" s="2" customFormat="1" ht="27.95" customHeight="1" thickBot="1" x14ac:dyDescent="0.25">
      <c r="A28" s="60">
        <v>21</v>
      </c>
      <c r="B28" s="73" t="s">
        <v>88</v>
      </c>
      <c r="C28" s="35">
        <v>2</v>
      </c>
      <c r="D28" s="92" t="s">
        <v>19</v>
      </c>
      <c r="E28" s="93"/>
      <c r="F28" s="130">
        <f t="shared" si="5"/>
        <v>25</v>
      </c>
      <c r="G28" s="36">
        <f t="shared" si="6"/>
        <v>25</v>
      </c>
      <c r="H28" s="37">
        <f t="shared" si="4"/>
        <v>0</v>
      </c>
      <c r="I28" s="38">
        <f t="shared" si="4"/>
        <v>0</v>
      </c>
      <c r="J28" s="126">
        <v>25</v>
      </c>
      <c r="K28" s="40"/>
      <c r="L28" s="119"/>
      <c r="M28" s="120"/>
      <c r="N28" s="40"/>
      <c r="O28" s="43"/>
      <c r="P28" s="139">
        <v>20</v>
      </c>
      <c r="Q28" s="147" t="s">
        <v>65</v>
      </c>
      <c r="R28" s="148" t="s">
        <v>66</v>
      </c>
    </row>
    <row r="29" spans="1:18" s="25" customFormat="1" ht="18.75" thickBot="1" x14ac:dyDescent="0.3">
      <c r="A29" s="173" t="s">
        <v>25</v>
      </c>
      <c r="B29" s="174"/>
      <c r="C29" s="20">
        <f>SUM(C23:C28)</f>
        <v>10</v>
      </c>
      <c r="D29" s="27"/>
      <c r="E29" s="22"/>
      <c r="F29" s="127">
        <f t="shared" ref="F29:O29" si="7">SUM(F23:F28)</f>
        <v>141</v>
      </c>
      <c r="G29" s="113">
        <f t="shared" si="7"/>
        <v>127</v>
      </c>
      <c r="H29" s="113">
        <f t="shared" si="7"/>
        <v>14</v>
      </c>
      <c r="I29" s="113">
        <f t="shared" si="7"/>
        <v>0</v>
      </c>
      <c r="J29" s="27">
        <f t="shared" si="7"/>
        <v>52</v>
      </c>
      <c r="K29" s="22">
        <f t="shared" si="7"/>
        <v>14</v>
      </c>
      <c r="L29" s="22">
        <f t="shared" si="7"/>
        <v>0</v>
      </c>
      <c r="M29" s="27">
        <f t="shared" si="7"/>
        <v>75</v>
      </c>
      <c r="N29" s="22">
        <f t="shared" si="7"/>
        <v>0</v>
      </c>
      <c r="O29" s="28">
        <f t="shared" si="7"/>
        <v>0</v>
      </c>
      <c r="P29" s="21"/>
      <c r="Q29" s="142"/>
      <c r="R29" s="143"/>
    </row>
    <row r="30" spans="1:18" s="4" customFormat="1" ht="75.75" thickBot="1" x14ac:dyDescent="0.3">
      <c r="A30" s="206" t="s">
        <v>28</v>
      </c>
      <c r="B30" s="207"/>
      <c r="C30" s="11">
        <v>7</v>
      </c>
      <c r="D30" s="12"/>
      <c r="E30" s="13" t="s">
        <v>19</v>
      </c>
      <c r="F30" s="14">
        <v>220</v>
      </c>
      <c r="G30" s="116"/>
      <c r="H30" s="117"/>
      <c r="I30" s="118"/>
      <c r="J30" s="121"/>
      <c r="K30" s="122"/>
      <c r="L30" s="123"/>
      <c r="M30" s="121"/>
      <c r="N30" s="122"/>
      <c r="O30" s="123">
        <v>220</v>
      </c>
      <c r="P30" s="10"/>
      <c r="Q30" s="76" t="s">
        <v>61</v>
      </c>
      <c r="R30" s="77" t="s">
        <v>33</v>
      </c>
    </row>
    <row r="31" spans="1:18" s="25" customFormat="1" ht="18.75" thickBot="1" x14ac:dyDescent="0.3">
      <c r="A31" s="200" t="s">
        <v>25</v>
      </c>
      <c r="B31" s="201"/>
      <c r="C31" s="65">
        <f>SUM(C30)</f>
        <v>7</v>
      </c>
      <c r="D31" s="66"/>
      <c r="E31" s="66"/>
      <c r="F31" s="67">
        <f>SUM(F30)</f>
        <v>220</v>
      </c>
      <c r="G31" s="27">
        <f t="shared" ref="G31:N31" si="8">SUM(G30)</f>
        <v>0</v>
      </c>
      <c r="H31" s="22">
        <f t="shared" si="8"/>
        <v>0</v>
      </c>
      <c r="I31" s="22">
        <f t="shared" si="8"/>
        <v>0</v>
      </c>
      <c r="J31" s="27">
        <f t="shared" si="8"/>
        <v>0</v>
      </c>
      <c r="K31" s="22">
        <f t="shared" si="8"/>
        <v>0</v>
      </c>
      <c r="L31" s="28">
        <f t="shared" si="8"/>
        <v>0</v>
      </c>
      <c r="M31" s="22">
        <f t="shared" si="8"/>
        <v>0</v>
      </c>
      <c r="N31" s="22">
        <f t="shared" si="8"/>
        <v>0</v>
      </c>
      <c r="O31" s="28">
        <f>SUM(O30)</f>
        <v>220</v>
      </c>
      <c r="P31" s="68"/>
      <c r="Q31" s="69"/>
      <c r="R31" s="70"/>
    </row>
    <row r="32" spans="1:18" s="19" customFormat="1" ht="19.5" thickBot="1" x14ac:dyDescent="0.35">
      <c r="A32" s="202" t="s">
        <v>27</v>
      </c>
      <c r="B32" s="203"/>
      <c r="C32" s="16">
        <f>SUM(C31,C29,C21)</f>
        <v>67</v>
      </c>
      <c r="D32" s="17"/>
      <c r="E32" s="17"/>
      <c r="F32" s="18">
        <f t="shared" ref="F32:O32" si="9">SUM(F31,F29,F21)</f>
        <v>1154</v>
      </c>
      <c r="G32" s="110">
        <f t="shared" si="9"/>
        <v>338</v>
      </c>
      <c r="H32" s="109">
        <f t="shared" si="9"/>
        <v>131</v>
      </c>
      <c r="I32" s="111">
        <f t="shared" si="9"/>
        <v>465</v>
      </c>
      <c r="J32" s="110">
        <f t="shared" si="9"/>
        <v>133</v>
      </c>
      <c r="K32" s="109">
        <f t="shared" si="9"/>
        <v>51</v>
      </c>
      <c r="L32" s="111">
        <f t="shared" si="9"/>
        <v>240</v>
      </c>
      <c r="M32" s="110">
        <f t="shared" si="9"/>
        <v>205</v>
      </c>
      <c r="N32" s="109">
        <f t="shared" si="9"/>
        <v>80</v>
      </c>
      <c r="O32" s="111">
        <f t="shared" si="9"/>
        <v>445</v>
      </c>
      <c r="P32" s="62"/>
      <c r="Q32" s="63"/>
      <c r="R32" s="64"/>
    </row>
  </sheetData>
  <mergeCells count="27">
    <mergeCell ref="A22:R22"/>
    <mergeCell ref="A29:B29"/>
    <mergeCell ref="A31:B31"/>
    <mergeCell ref="A32:B32"/>
    <mergeCell ref="Q5:R5"/>
    <mergeCell ref="A30:B30"/>
    <mergeCell ref="A1:B1"/>
    <mergeCell ref="A2:B4"/>
    <mergeCell ref="A5:B5"/>
    <mergeCell ref="A6:R6"/>
    <mergeCell ref="A21:B21"/>
    <mergeCell ref="Q2:Q4"/>
    <mergeCell ref="R2:R4"/>
    <mergeCell ref="C3:C4"/>
    <mergeCell ref="D3:E3"/>
    <mergeCell ref="G3:I3"/>
    <mergeCell ref="J3:L3"/>
    <mergeCell ref="M3:O3"/>
    <mergeCell ref="Q1:R1"/>
    <mergeCell ref="C2:E2"/>
    <mergeCell ref="F2:F4"/>
    <mergeCell ref="G2:I2"/>
    <mergeCell ref="J2:L2"/>
    <mergeCell ref="M2:O2"/>
    <mergeCell ref="P2:P4"/>
    <mergeCell ref="G1:O1"/>
    <mergeCell ref="J5:L5"/>
  </mergeCells>
  <pageMargins left="0.23622047244094491" right="0.23622047244094491" top="0.23622047244094491" bottom="0.2362204724409449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Ewelina Radtke</cp:lastModifiedBy>
  <cp:lastPrinted>2021-06-08T06:32:06Z</cp:lastPrinted>
  <dcterms:created xsi:type="dcterms:W3CDTF">2021-05-11T09:28:09Z</dcterms:created>
  <dcterms:modified xsi:type="dcterms:W3CDTF">2022-02-14T09:25:17Z</dcterms:modified>
</cp:coreProperties>
</file>