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1_22\"/>
    </mc:Choice>
  </mc:AlternateContent>
  <bookViews>
    <workbookView xWindow="0" yWindow="0" windowWidth="28800" windowHeight="12300"/>
  </bookViews>
  <sheets>
    <sheet name="Bmgr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6" l="1"/>
  <c r="F28" i="6" l="1"/>
  <c r="I28" i="6"/>
  <c r="H28" i="6"/>
  <c r="I14" i="6" l="1"/>
  <c r="I15" i="6"/>
  <c r="I16" i="6"/>
  <c r="I17" i="6"/>
  <c r="I18" i="6"/>
  <c r="I19" i="6" l="1"/>
  <c r="H19" i="6"/>
  <c r="G19" i="6"/>
  <c r="H18" i="6"/>
  <c r="G18" i="6"/>
  <c r="H17" i="6"/>
  <c r="G17" i="6"/>
  <c r="H16" i="6"/>
  <c r="G16" i="6"/>
  <c r="H15" i="6"/>
  <c r="G15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I8" i="6"/>
  <c r="H8" i="6"/>
  <c r="G8" i="6"/>
  <c r="I7" i="6"/>
  <c r="H7" i="6"/>
  <c r="G7" i="6"/>
  <c r="F10" i="6" l="1"/>
  <c r="F11" i="6"/>
  <c r="F9" i="6"/>
  <c r="H22" i="6" l="1"/>
  <c r="I22" i="6"/>
  <c r="H23" i="6"/>
  <c r="I23" i="6"/>
  <c r="H24" i="6"/>
  <c r="I24" i="6"/>
  <c r="H25" i="6"/>
  <c r="I25" i="6"/>
  <c r="H26" i="6"/>
  <c r="I26" i="6"/>
  <c r="H27" i="6"/>
  <c r="I27" i="6"/>
  <c r="H29" i="6"/>
  <c r="I29" i="6"/>
  <c r="G23" i="6"/>
  <c r="G24" i="6"/>
  <c r="G25" i="6"/>
  <c r="G26" i="6"/>
  <c r="G27" i="6"/>
  <c r="G29" i="6"/>
  <c r="G22" i="6"/>
  <c r="F8" i="6"/>
  <c r="H31" i="6"/>
  <c r="H32" i="6" s="1"/>
  <c r="I31" i="6"/>
  <c r="I32" i="6" s="1"/>
  <c r="G31" i="6"/>
  <c r="G32" i="6" s="1"/>
  <c r="J32" i="6"/>
  <c r="K32" i="6"/>
  <c r="L32" i="6"/>
  <c r="M32" i="6"/>
  <c r="N32" i="6"/>
  <c r="N30" i="6"/>
  <c r="F27" i="6" l="1"/>
  <c r="F15" i="6"/>
  <c r="F16" i="6"/>
  <c r="F29" i="6"/>
  <c r="F22" i="6"/>
  <c r="F12" i="6"/>
  <c r="F18" i="6"/>
  <c r="F13" i="6"/>
  <c r="F26" i="6"/>
  <c r="F19" i="6"/>
  <c r="F14" i="6"/>
  <c r="F7" i="6"/>
  <c r="G30" i="6"/>
  <c r="F23" i="6"/>
  <c r="F17" i="6"/>
  <c r="F25" i="6"/>
  <c r="F31" i="6"/>
  <c r="O32" i="6" l="1"/>
  <c r="F32" i="6"/>
  <c r="C32" i="6"/>
  <c r="F24" i="6" l="1"/>
  <c r="K30" i="6" l="1"/>
  <c r="L30" i="6"/>
  <c r="H30" i="6"/>
  <c r="I30" i="6" l="1"/>
  <c r="J30" i="6"/>
  <c r="M30" i="6"/>
  <c r="O30" i="6"/>
  <c r="C30" i="6"/>
  <c r="J20" i="6"/>
  <c r="J33" i="6" s="1"/>
  <c r="K20" i="6"/>
  <c r="K33" i="6" s="1"/>
  <c r="L20" i="6"/>
  <c r="L33" i="6" s="1"/>
  <c r="M20" i="6"/>
  <c r="N20" i="6"/>
  <c r="N33" i="6" s="1"/>
  <c r="O20" i="6"/>
  <c r="H20" i="6"/>
  <c r="H33" i="6" s="1"/>
  <c r="I20" i="6"/>
  <c r="I33" i="6" s="1"/>
  <c r="G20" i="6"/>
  <c r="G33" i="6" s="1"/>
  <c r="C20" i="6"/>
  <c r="F30" i="6"/>
  <c r="F20" i="6"/>
  <c r="O33" i="6" l="1"/>
  <c r="M33" i="6"/>
  <c r="F33" i="6"/>
  <c r="C33" i="6"/>
</calcChain>
</file>

<file path=xl/sharedStrings.xml><?xml version="1.0" encoding="utf-8"?>
<sst xmlns="http://schemas.openxmlformats.org/spreadsheetml/2006/main" count="120" uniqueCount="84">
  <si>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</si>
  <si>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</si>
  <si>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</si>
  <si>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</si>
  <si>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</si>
  <si>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</si>
  <si>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</si>
  <si>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</si>
  <si>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</si>
  <si>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</si>
  <si>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</si>
  <si>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</si>
  <si>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</si>
  <si>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</si>
  <si>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</si>
  <si>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</si>
  <si>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</si>
  <si>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>egz.</t>
  </si>
  <si>
    <t>zao</t>
  </si>
  <si>
    <t>PRZEDMIOTY OBIERALNE</t>
  </si>
  <si>
    <t>PRZEDMIOT/
MODUŁ</t>
  </si>
  <si>
    <t>RAZEM:</t>
  </si>
  <si>
    <t xml:space="preserve">RAZEM: </t>
  </si>
  <si>
    <t xml:space="preserve">WFBMiML </t>
  </si>
  <si>
    <t>SUMA</t>
  </si>
  <si>
    <t>BIOTECHNOLOGIA MEDYCZNA</t>
  </si>
  <si>
    <t>Seminarium dyplomowe</t>
  </si>
  <si>
    <t>Metodologia pracy doświadczalnej</t>
  </si>
  <si>
    <t>Farmakogenomika i medycyna spersonalizowana</t>
  </si>
  <si>
    <t>Pracownia magisterska</t>
  </si>
  <si>
    <t>Zakład Genetyki i Patomorfologii</t>
  </si>
  <si>
    <t xml:space="preserve">Prof. dr hab. n. med  Jan Lubiński </t>
  </si>
  <si>
    <t>Zakład Biochemii Klinicznej i Molekularnej</t>
  </si>
  <si>
    <t>Prof. dr hab. n. med. Andrzej Ciechanowicz</t>
  </si>
  <si>
    <t>Prof. dr hab. n. med  Jan Lubiński</t>
  </si>
  <si>
    <t>Zakład Medycyny Laboratoryjnej</t>
  </si>
  <si>
    <t>Prof. dr hab. n. med. Barbara Dołęgowska</t>
  </si>
  <si>
    <t>Zakład Historii Medycyny i Etyki Lekarskiej</t>
  </si>
  <si>
    <t>Dr hab. n. med. Aleksandra Kładna</t>
  </si>
  <si>
    <t xml:space="preserve">90 godz. z promotorem, pisanie pracy mgr </t>
  </si>
  <si>
    <t>Zakład Medycyny Nuklearnej</t>
  </si>
  <si>
    <t>Prof. dr hab. n. med. Bożenia Birkenfeld</t>
  </si>
  <si>
    <t>Samodzielna Pracownia Mikrobiologii Lekarskiej</t>
  </si>
  <si>
    <t>Dr n. med. Joanna Jursa-Kulesza</t>
  </si>
  <si>
    <t>Klinika Neurochirurgii i Neurochirurgii Dziecięcej</t>
  </si>
  <si>
    <t>Dr hab. n. med. Leszek Sagan prof. PUM</t>
  </si>
  <si>
    <t>Zakład Chemii Medycznej</t>
  </si>
  <si>
    <t>Prof. dr hab. n. med. Izabela Gutowska</t>
  </si>
  <si>
    <t>Katedra i Zakład Ginekologii i Zdrowia Prokreacyjnego</t>
  </si>
  <si>
    <t>Prof. dr hab. n. med. Rafał Kurzawa</t>
  </si>
  <si>
    <t>Samodzielna Pracownia Diagnostyki Immunologicznej</t>
  </si>
  <si>
    <t>Dr n. med. Iwona Wojciechowska - Koszko</t>
  </si>
  <si>
    <t>Zakład Biologii Medycznej</t>
  </si>
  <si>
    <t>Prof. dr hab. n. med. Małgorzata Milkiewicz</t>
  </si>
  <si>
    <t>Zastosowanie biotechnologii w kryminalistyce</t>
  </si>
  <si>
    <t>dr hab. n. med. Andrzej Ossowski</t>
  </si>
  <si>
    <t xml:space="preserve">Prof. dr hab. n. zdr. Izabela Gutowska </t>
  </si>
  <si>
    <t>Produkcja białek rekomninowanych i leków biologicznych</t>
  </si>
  <si>
    <t>ROK AKADEMICKI: 2021-2022</t>
  </si>
  <si>
    <t>ROK I mgr</t>
  </si>
  <si>
    <t>Zakład Chemii Farmaceutycznej</t>
  </si>
  <si>
    <t>Dr hab. n. farm. Michał Moritz</t>
  </si>
  <si>
    <t>Zakład Genetyki Sądowej</t>
  </si>
  <si>
    <t xml:space="preserve">egz. </t>
  </si>
  <si>
    <t>Zakład Farmakologii Doświadczalnej i Klinicznej</t>
  </si>
  <si>
    <t>prof.dr hab.n.med. Marek Droździk</t>
  </si>
  <si>
    <t>Zakład Analityki Medycznej</t>
  </si>
  <si>
    <t>Dr hab. n. med. Aldona Siennicka</t>
  </si>
  <si>
    <t xml:space="preserve">Biochemia kliniczna </t>
  </si>
  <si>
    <t xml:space="preserve">Mikrobiologia i choroby zakaźne </t>
  </si>
  <si>
    <t>Proteomika w zastosowaniach biotechnologicznych</t>
  </si>
  <si>
    <t xml:space="preserve">Biotechnologiczne metody wytwarzania substancji biologicznie czynnych </t>
  </si>
  <si>
    <t>Zarządzanie jakością w biotechnologii</t>
  </si>
  <si>
    <t xml:space="preserve">Etyka prowadzenia badań </t>
  </si>
  <si>
    <t xml:space="preserve">Biostatystyka </t>
  </si>
  <si>
    <t xml:space="preserve">Medycyna nuklearna  </t>
  </si>
  <si>
    <t xml:space="preserve">Diagnostyka mykologiczna  </t>
  </si>
  <si>
    <r>
      <t xml:space="preserve">Technologie medyczne w leczeniu układu nerwowego </t>
    </r>
    <r>
      <rPr>
        <b/>
        <sz val="11"/>
        <color theme="4"/>
        <rFont val="Calibri"/>
        <family val="2"/>
        <charset val="238"/>
        <scheme val="minor"/>
      </rPr>
      <t xml:space="preserve"> </t>
    </r>
  </si>
  <si>
    <t xml:space="preserve">Nośniki koloidalne w zastosowaniach biomedycznych, transport leków, diagnostyka </t>
  </si>
  <si>
    <t xml:space="preserve">Zastosowanie hodowli komórkowych w medycynie klinicznej  </t>
  </si>
  <si>
    <t xml:space="preserve">Diagnostyka serologiczna  </t>
  </si>
  <si>
    <t xml:space="preserve">Czynniki ryzyka chorób cywilizacyjnych </t>
  </si>
  <si>
    <r>
      <t xml:space="preserve">Techniki immunodetekcji wykorzystywane w analizie ekspresji białek </t>
    </r>
    <r>
      <rPr>
        <b/>
        <sz val="11"/>
        <color theme="4"/>
        <rFont val="Calibri"/>
        <family val="2"/>
        <charset val="238"/>
        <scheme val="minor"/>
      </rPr>
      <t xml:space="preserve"> </t>
    </r>
  </si>
  <si>
    <t>Praktyki zawodowe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</si>
</sst>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4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4" fillId="2" borderId="42" xfId="0" applyFont="1" applyFill="1" applyBorder="1" applyAlignment="1"/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wrapText="1"/>
    </xf>
    <xf numFmtId="0" fontId="4" fillId="2" borderId="42" xfId="0" applyFont="1" applyFill="1" applyBorder="1" applyAlignment="1">
      <alignment vertical="center"/>
    </xf>
    <xf numFmtId="0" fontId="0" fillId="2" borderId="42" xfId="0" applyFill="1" applyBorder="1" applyAlignment="1"/>
    <xf numFmtId="0" fontId="0" fillId="2" borderId="41" xfId="0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16" borderId="39" xfId="0" applyFont="1" applyFill="1" applyBorder="1" applyAlignment="1">
      <alignment horizontal="center" vertical="center" wrapText="1"/>
    </xf>
    <xf numFmtId="0" fontId="15" fillId="14" borderId="38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13" borderId="3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16" borderId="21" xfId="0" applyFont="1" applyFill="1" applyBorder="1" applyAlignment="1">
      <alignment horizontal="center" vertical="center" wrapText="1"/>
    </xf>
    <xf numFmtId="0" fontId="15" fillId="14" borderId="26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5" fillId="13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4" fillId="14" borderId="22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14" fillId="14" borderId="38" xfId="0" applyFont="1" applyFill="1" applyBorder="1" applyAlignment="1">
      <alignment horizontal="center" vertical="center" wrapText="1"/>
    </xf>
    <xf numFmtId="0" fontId="14" fillId="13" borderId="3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justify" wrapText="1"/>
    </xf>
    <xf numFmtId="0" fontId="8" fillId="15" borderId="4" xfId="0" applyFont="1" applyFill="1" applyBorder="1" applyAlignment="1">
      <alignment horizontal="center" vertical="center" wrapText="1"/>
    </xf>
    <xf numFmtId="0" fontId="14" fillId="15" borderId="45" xfId="0" applyFont="1" applyFill="1" applyBorder="1" applyAlignment="1">
      <alignment horizontal="center" vertical="center" wrapText="1"/>
    </xf>
    <xf numFmtId="0" fontId="14" fillId="15" borderId="46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1" fillId="0" borderId="0" xfId="0" applyFont="1"/>
    <xf numFmtId="0" fontId="23" fillId="11" borderId="5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16" xfId="0" applyFont="1" applyFill="1" applyBorder="1" applyAlignment="1">
      <alignment horizontal="center" vertical="center" wrapText="1"/>
    </xf>
    <xf numFmtId="0" fontId="24" fillId="0" borderId="0" xfId="0" applyFont="1"/>
    <xf numFmtId="0" fontId="23" fillId="11" borderId="41" xfId="0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23" fillId="11" borderId="42" xfId="0" applyFont="1" applyFill="1" applyBorder="1" applyAlignment="1">
      <alignment horizontal="center" vertical="center" wrapText="1"/>
    </xf>
    <xf numFmtId="0" fontId="24" fillId="11" borderId="42" xfId="0" applyFont="1" applyFill="1" applyBorder="1" applyAlignment="1">
      <alignment horizontal="center" vertical="center" wrapText="1"/>
    </xf>
    <xf numFmtId="0" fontId="23" fillId="11" borderId="42" xfId="0" applyFont="1" applyFill="1" applyBorder="1" applyAlignment="1">
      <alignment horizontal="center" wrapText="1"/>
    </xf>
    <xf numFmtId="0" fontId="24" fillId="11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14" fillId="15" borderId="15" xfId="0" applyFont="1" applyFill="1" applyBorder="1" applyAlignment="1">
      <alignment horizontal="center" vertical="center" wrapText="1"/>
    </xf>
    <xf numFmtId="0" fontId="14" fillId="15" borderId="50" xfId="0" applyFont="1" applyFill="1" applyBorder="1" applyAlignment="1">
      <alignment horizontal="center" vertical="center" wrapText="1"/>
    </xf>
    <xf numFmtId="0" fontId="14" fillId="15" borderId="51" xfId="0" applyFont="1" applyFill="1" applyBorder="1" applyAlignment="1">
      <alignment horizontal="center" vertical="center" wrapText="1"/>
    </xf>
    <xf numFmtId="0" fontId="14" fillId="15" borderId="52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14" fillId="9" borderId="44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23" fillId="11" borderId="47" xfId="0" applyFont="1" applyFill="1" applyBorder="1" applyAlignment="1">
      <alignment horizontal="center" vertical="center" wrapText="1"/>
    </xf>
    <xf numFmtId="0" fontId="23" fillId="11" borderId="40" xfId="0" applyFont="1" applyFill="1" applyBorder="1" applyAlignment="1">
      <alignment horizontal="center" vertical="center" wrapText="1"/>
    </xf>
    <xf numFmtId="0" fontId="23" fillId="11" borderId="48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6" fillId="8" borderId="43" xfId="0" applyFont="1" applyFill="1" applyBorder="1" applyAlignment="1">
      <alignment horizontal="center" vertical="center" wrapText="1"/>
    </xf>
    <xf numFmtId="0" fontId="16" fillId="8" borderId="53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/>
    <xf numFmtId="49" fontId="3" fillId="2" borderId="42" xfId="0" applyNumberFormat="1" applyFont="1" applyFill="1" applyBorder="1" applyAlignment="1">
      <alignment vertical="center" wrapText="1"/>
    </xf>
    <xf numFmtId="0" fontId="6" fillId="0" borderId="38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21" fillId="2" borderId="40" xfId="0" applyFont="1" applyFill="1" applyBorder="1"/>
    <xf numFmtId="0" fontId="22" fillId="2" borderId="40" xfId="0" applyFont="1" applyFill="1" applyBorder="1" applyAlignment="1">
      <alignment wrapText="1"/>
    </xf>
    <xf numFmtId="0" fontId="21" fillId="2" borderId="48" xfId="0" applyFont="1" applyFill="1" applyBorder="1" applyAlignment="1">
      <alignment horizontal="center"/>
    </xf>
    <xf numFmtId="0" fontId="16" fillId="15" borderId="28" xfId="0" applyFont="1" applyFill="1" applyBorder="1" applyAlignment="1">
      <alignment horizontal="center" vertical="center" wrapText="1"/>
    </xf>
    <xf numFmtId="0" fontId="5" fillId="15" borderId="28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/>
    </xf>
    <xf numFmtId="0" fontId="24" fillId="11" borderId="41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0" fontId="27" fillId="6" borderId="39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3" fillId="13" borderId="39" xfId="0" applyFont="1" applyFill="1" applyBorder="1" applyAlignment="1">
      <alignment horizontal="center" vertical="center" wrapText="1"/>
    </xf>
    <xf numFmtId="0" fontId="26" fillId="8" borderId="14" xfId="0" applyFont="1" applyFill="1" applyBorder="1" applyAlignment="1">
      <alignment horizontal="center" vertical="center" wrapText="1"/>
    </xf>
    <xf numFmtId="0" fontId="13" fillId="17" borderId="19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left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23" fillId="11" borderId="41" xfId="0" applyFont="1" applyFill="1" applyBorder="1" applyAlignment="1">
      <alignment horizontal="right" vertical="center" wrapText="1"/>
    </xf>
    <xf numFmtId="0" fontId="23" fillId="11" borderId="8" xfId="0" applyFont="1" applyFill="1" applyBorder="1" applyAlignment="1">
      <alignment horizontal="right" vertical="center" wrapText="1"/>
    </xf>
    <xf numFmtId="0" fontId="20" fillId="2" borderId="47" xfId="0" applyFont="1" applyFill="1" applyBorder="1" applyAlignment="1">
      <alignment horizontal="right"/>
    </xf>
    <xf numFmtId="0" fontId="20" fillId="2" borderId="48" xfId="0" applyFont="1" applyFill="1" applyBorder="1" applyAlignment="1">
      <alignment horizontal="right"/>
    </xf>
    <xf numFmtId="0" fontId="23" fillId="15" borderId="41" xfId="0" applyFont="1" applyFill="1" applyBorder="1" applyAlignment="1">
      <alignment horizontal="left" vertical="center" wrapText="1"/>
    </xf>
    <xf numFmtId="0" fontId="23" fillId="15" borderId="42" xfId="0" applyFont="1" applyFill="1" applyBorder="1" applyAlignment="1">
      <alignment horizontal="left" vertical="center" wrapText="1"/>
    </xf>
    <xf numFmtId="0" fontId="23" fillId="15" borderId="17" xfId="0" applyFont="1" applyFill="1" applyBorder="1" applyAlignment="1">
      <alignment horizontal="left" vertical="center" wrapText="1"/>
    </xf>
    <xf numFmtId="0" fontId="23" fillId="15" borderId="8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14" borderId="34" xfId="0" applyFont="1" applyFill="1" applyBorder="1" applyAlignment="1">
      <alignment horizontal="center" vertical="center" wrapText="1"/>
    </xf>
    <xf numFmtId="0" fontId="10" fillId="14" borderId="35" xfId="0" applyFont="1" applyFill="1" applyBorder="1" applyAlignment="1">
      <alignment horizontal="center" vertical="center" wrapText="1"/>
    </xf>
    <xf numFmtId="0" fontId="10" fillId="14" borderId="3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5" fillId="15" borderId="4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right" vertical="center"/>
    </xf>
    <xf numFmtId="0" fontId="20" fillId="2" borderId="8" xfId="0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textRotation="255" wrapText="1"/>
    </xf>
    <xf numFmtId="49" fontId="12" fillId="4" borderId="6" xfId="0" applyNumberFormat="1" applyFont="1" applyFill="1" applyBorder="1" applyAlignment="1">
      <alignment horizontal="center" vertical="center" textRotation="255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showZeros="0" tabSelected="1" topLeftCell="A4" zoomScale="75" zoomScaleNormal="75" workbookViewId="0">
      <selection activeCell="AB12" sqref="AB12"/>
    </sheetView>
  </sheetViews>
  <sheetFormatPr defaultRowHeight="15" x14ac:dyDescent="0.25"/>
  <cols>
    <col min="1" max="1" width="3.5703125" style="26" bestFit="1" customWidth="1"/>
    <col min="2" max="2" width="52.7109375" style="5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3" customWidth="1"/>
    <col min="18" max="18" width="42.7109375" style="1" customWidth="1"/>
  </cols>
  <sheetData>
    <row r="1" spans="1:18" ht="27" thickBot="1" x14ac:dyDescent="0.45">
      <c r="A1" s="143" t="s">
        <v>23</v>
      </c>
      <c r="B1" s="144"/>
      <c r="C1" s="105"/>
      <c r="D1" s="6"/>
      <c r="E1" s="6"/>
      <c r="F1" s="6"/>
      <c r="G1" s="168" t="s">
        <v>25</v>
      </c>
      <c r="H1" s="168"/>
      <c r="I1" s="168"/>
      <c r="J1" s="168"/>
      <c r="K1" s="168"/>
      <c r="L1" s="168"/>
      <c r="M1" s="168"/>
      <c r="N1" s="168"/>
      <c r="O1" s="168"/>
      <c r="P1" s="9"/>
      <c r="Q1" s="151" t="s">
        <v>58</v>
      </c>
      <c r="R1" s="152"/>
    </row>
    <row r="2" spans="1:18" ht="66" customHeight="1" thickBot="1" x14ac:dyDescent="0.3">
      <c r="A2" s="145" t="s">
        <v>20</v>
      </c>
      <c r="B2" s="146"/>
      <c r="C2" s="184" t="s">
        <v>12</v>
      </c>
      <c r="D2" s="185"/>
      <c r="E2" s="186"/>
      <c r="F2" s="176" t="s">
        <v>9</v>
      </c>
      <c r="G2" s="162" t="s">
        <v>10</v>
      </c>
      <c r="H2" s="163"/>
      <c r="I2" s="164"/>
      <c r="J2" s="181" t="s">
        <v>14</v>
      </c>
      <c r="K2" s="182"/>
      <c r="L2" s="183"/>
      <c r="M2" s="159" t="s">
        <v>15</v>
      </c>
      <c r="N2" s="160"/>
      <c r="O2" s="161"/>
      <c r="P2" s="174" t="s">
        <v>11</v>
      </c>
      <c r="Q2" s="153" t="s">
        <v>6</v>
      </c>
      <c r="R2" s="156" t="s">
        <v>7</v>
      </c>
    </row>
    <row r="3" spans="1:18" ht="29.25" customHeight="1" x14ac:dyDescent="0.25">
      <c r="A3" s="147"/>
      <c r="B3" s="148"/>
      <c r="C3" s="187" t="s">
        <v>13</v>
      </c>
      <c r="D3" s="166" t="s">
        <v>0</v>
      </c>
      <c r="E3" s="167"/>
      <c r="F3" s="177"/>
      <c r="G3" s="165" t="s">
        <v>8</v>
      </c>
      <c r="H3" s="166"/>
      <c r="I3" s="167"/>
      <c r="J3" s="165" t="s">
        <v>8</v>
      </c>
      <c r="K3" s="166"/>
      <c r="L3" s="167"/>
      <c r="M3" s="178" t="s">
        <v>8</v>
      </c>
      <c r="N3" s="179"/>
      <c r="O3" s="180"/>
      <c r="P3" s="175"/>
      <c r="Q3" s="154"/>
      <c r="R3" s="157"/>
    </row>
    <row r="4" spans="1:18" ht="42.75" customHeight="1" thickBot="1" x14ac:dyDescent="0.3">
      <c r="A4" s="149"/>
      <c r="B4" s="150"/>
      <c r="C4" s="188"/>
      <c r="D4" s="12" t="s">
        <v>5</v>
      </c>
      <c r="E4" s="13" t="s">
        <v>4</v>
      </c>
      <c r="F4" s="177"/>
      <c r="G4" s="14" t="s">
        <v>1</v>
      </c>
      <c r="H4" s="15" t="s">
        <v>2</v>
      </c>
      <c r="I4" s="16" t="s">
        <v>3</v>
      </c>
      <c r="J4" s="17" t="s">
        <v>1</v>
      </c>
      <c r="K4" s="15" t="s">
        <v>2</v>
      </c>
      <c r="L4" s="18" t="s">
        <v>3</v>
      </c>
      <c r="M4" s="19" t="s">
        <v>1</v>
      </c>
      <c r="N4" s="15" t="s">
        <v>2</v>
      </c>
      <c r="O4" s="20" t="s">
        <v>3</v>
      </c>
      <c r="P4" s="175"/>
      <c r="Q4" s="155"/>
      <c r="R4" s="158"/>
    </row>
    <row r="5" spans="1:18" ht="21.75" customHeight="1" thickBot="1" x14ac:dyDescent="0.35">
      <c r="A5" s="11"/>
      <c r="B5" s="10"/>
      <c r="C5" s="106"/>
      <c r="D5" s="7"/>
      <c r="E5" s="7"/>
      <c r="F5" s="7"/>
      <c r="G5" s="7"/>
      <c r="H5" s="7"/>
      <c r="I5" s="7"/>
      <c r="J5" s="169" t="s">
        <v>59</v>
      </c>
      <c r="K5" s="169"/>
      <c r="L5" s="169"/>
      <c r="M5" s="8"/>
      <c r="N5" s="8"/>
      <c r="O5" s="8"/>
      <c r="P5" s="8"/>
      <c r="Q5" s="172"/>
      <c r="R5" s="173"/>
    </row>
    <row r="6" spans="1:18" s="68" customFormat="1" ht="19.5" thickBot="1" x14ac:dyDescent="0.35">
      <c r="A6" s="139" t="s">
        <v>16</v>
      </c>
      <c r="B6" s="140"/>
      <c r="C6" s="140"/>
      <c r="D6" s="140"/>
      <c r="E6" s="140"/>
      <c r="F6" s="141"/>
      <c r="G6" s="141"/>
      <c r="H6" s="141"/>
      <c r="I6" s="141"/>
      <c r="J6" s="140"/>
      <c r="K6" s="140"/>
      <c r="L6" s="140"/>
      <c r="M6" s="140"/>
      <c r="N6" s="140"/>
      <c r="O6" s="140"/>
      <c r="P6" s="140"/>
      <c r="Q6" s="140"/>
      <c r="R6" s="142"/>
    </row>
    <row r="7" spans="1:18" s="4" customFormat="1" ht="24" customHeight="1" x14ac:dyDescent="0.25">
      <c r="A7" s="107">
        <v>1</v>
      </c>
      <c r="B7" s="21" t="s">
        <v>26</v>
      </c>
      <c r="C7" s="34">
        <v>2</v>
      </c>
      <c r="D7" s="28" t="s">
        <v>18</v>
      </c>
      <c r="E7" s="29"/>
      <c r="F7" s="132">
        <f t="shared" ref="F7:F19" si="0">SUM(G7:I7)</f>
        <v>30</v>
      </c>
      <c r="G7" s="30">
        <f t="shared" ref="G7:I19" si="1">J7+M7</f>
        <v>0</v>
      </c>
      <c r="H7" s="32">
        <f t="shared" si="1"/>
        <v>30</v>
      </c>
      <c r="I7" s="31">
        <f t="shared" si="1"/>
        <v>0</v>
      </c>
      <c r="J7" s="92"/>
      <c r="K7" s="37">
        <v>30</v>
      </c>
      <c r="L7" s="38"/>
      <c r="M7" s="39"/>
      <c r="N7" s="40"/>
      <c r="O7" s="41"/>
      <c r="P7" s="80"/>
      <c r="Q7" s="23" t="s">
        <v>30</v>
      </c>
      <c r="R7" s="108" t="s">
        <v>31</v>
      </c>
    </row>
    <row r="8" spans="1:18" s="4" customFormat="1" ht="24" customHeight="1" x14ac:dyDescent="0.25">
      <c r="A8" s="107">
        <v>2</v>
      </c>
      <c r="B8" s="21" t="s">
        <v>68</v>
      </c>
      <c r="C8" s="34">
        <v>3</v>
      </c>
      <c r="D8" s="42" t="s">
        <v>17</v>
      </c>
      <c r="E8" s="43"/>
      <c r="F8" s="133">
        <f t="shared" si="0"/>
        <v>40</v>
      </c>
      <c r="G8" s="35">
        <f t="shared" si="1"/>
        <v>10</v>
      </c>
      <c r="H8" s="37">
        <f t="shared" si="1"/>
        <v>0</v>
      </c>
      <c r="I8" s="36">
        <f t="shared" si="1"/>
        <v>30</v>
      </c>
      <c r="J8" s="92">
        <v>10</v>
      </c>
      <c r="K8" s="37"/>
      <c r="L8" s="38">
        <v>30</v>
      </c>
      <c r="M8" s="39"/>
      <c r="N8" s="40"/>
      <c r="O8" s="41"/>
      <c r="P8" s="80">
        <v>15</v>
      </c>
      <c r="Q8" s="24" t="s">
        <v>32</v>
      </c>
      <c r="R8" s="108" t="s">
        <v>33</v>
      </c>
    </row>
    <row r="9" spans="1:18" s="4" customFormat="1" ht="24" customHeight="1" x14ac:dyDescent="0.25">
      <c r="A9" s="107">
        <v>3</v>
      </c>
      <c r="B9" s="22" t="s">
        <v>54</v>
      </c>
      <c r="C9" s="34">
        <v>1</v>
      </c>
      <c r="D9" s="104" t="s">
        <v>18</v>
      </c>
      <c r="E9" s="104"/>
      <c r="F9" s="133">
        <f t="shared" si="0"/>
        <v>25</v>
      </c>
      <c r="G9" s="35">
        <f t="shared" si="1"/>
        <v>10</v>
      </c>
      <c r="H9" s="37">
        <f t="shared" si="1"/>
        <v>0</v>
      </c>
      <c r="I9" s="36">
        <f t="shared" si="1"/>
        <v>15</v>
      </c>
      <c r="J9" s="92">
        <v>10</v>
      </c>
      <c r="K9" s="37"/>
      <c r="L9" s="38">
        <v>15</v>
      </c>
      <c r="M9" s="39"/>
      <c r="N9" s="40"/>
      <c r="O9" s="41"/>
      <c r="P9" s="80">
        <v>12</v>
      </c>
      <c r="Q9" s="24" t="s">
        <v>62</v>
      </c>
      <c r="R9" s="108" t="s">
        <v>55</v>
      </c>
    </row>
    <row r="10" spans="1:18" s="4" customFormat="1" ht="24" customHeight="1" x14ac:dyDescent="0.25">
      <c r="A10" s="107">
        <v>4</v>
      </c>
      <c r="B10" s="22" t="s">
        <v>70</v>
      </c>
      <c r="C10" s="34">
        <v>2</v>
      </c>
      <c r="D10" s="42"/>
      <c r="E10" s="104" t="s">
        <v>63</v>
      </c>
      <c r="F10" s="133">
        <f t="shared" si="0"/>
        <v>20</v>
      </c>
      <c r="G10" s="35">
        <f t="shared" si="1"/>
        <v>10</v>
      </c>
      <c r="H10" s="37">
        <f t="shared" si="1"/>
        <v>0</v>
      </c>
      <c r="I10" s="36">
        <f t="shared" si="1"/>
        <v>10</v>
      </c>
      <c r="J10" s="92"/>
      <c r="K10" s="37"/>
      <c r="L10" s="38"/>
      <c r="M10" s="39">
        <v>10</v>
      </c>
      <c r="N10" s="40"/>
      <c r="O10" s="41">
        <v>10</v>
      </c>
      <c r="P10" s="80">
        <v>12</v>
      </c>
      <c r="Q10" s="103" t="s">
        <v>46</v>
      </c>
      <c r="R10" s="109" t="s">
        <v>56</v>
      </c>
    </row>
    <row r="11" spans="1:18" s="4" customFormat="1" ht="24" customHeight="1" x14ac:dyDescent="0.25">
      <c r="A11" s="107">
        <v>5</v>
      </c>
      <c r="B11" s="22" t="s">
        <v>57</v>
      </c>
      <c r="C11" s="34">
        <v>2</v>
      </c>
      <c r="D11" s="104" t="s">
        <v>17</v>
      </c>
      <c r="E11" s="104"/>
      <c r="F11" s="133">
        <f t="shared" si="0"/>
        <v>30</v>
      </c>
      <c r="G11" s="35">
        <f t="shared" si="1"/>
        <v>10</v>
      </c>
      <c r="H11" s="37">
        <f t="shared" si="1"/>
        <v>0</v>
      </c>
      <c r="I11" s="36">
        <f t="shared" si="1"/>
        <v>20</v>
      </c>
      <c r="J11" s="92">
        <v>10</v>
      </c>
      <c r="K11" s="37"/>
      <c r="L11" s="38">
        <v>20</v>
      </c>
      <c r="M11" s="39"/>
      <c r="N11" s="40"/>
      <c r="O11" s="41"/>
      <c r="P11" s="80">
        <v>8</v>
      </c>
      <c r="Q11" s="103" t="s">
        <v>35</v>
      </c>
      <c r="R11" s="109" t="s">
        <v>36</v>
      </c>
    </row>
    <row r="12" spans="1:18" s="4" customFormat="1" ht="24" customHeight="1" x14ac:dyDescent="0.25">
      <c r="A12" s="107">
        <v>6</v>
      </c>
      <c r="B12" s="21" t="s">
        <v>27</v>
      </c>
      <c r="C12" s="34">
        <v>2</v>
      </c>
      <c r="D12" s="28" t="s">
        <v>18</v>
      </c>
      <c r="E12" s="43"/>
      <c r="F12" s="133">
        <f t="shared" si="0"/>
        <v>25</v>
      </c>
      <c r="G12" s="35">
        <f>J12+M12</f>
        <v>25</v>
      </c>
      <c r="H12" s="37">
        <f t="shared" si="1"/>
        <v>0</v>
      </c>
      <c r="I12" s="36">
        <f t="shared" si="1"/>
        <v>0</v>
      </c>
      <c r="J12" s="92">
        <v>25</v>
      </c>
      <c r="K12" s="37"/>
      <c r="L12" s="38"/>
      <c r="M12" s="39"/>
      <c r="N12" s="40"/>
      <c r="O12" s="41"/>
      <c r="P12" s="80"/>
      <c r="Q12" s="24" t="s">
        <v>32</v>
      </c>
      <c r="R12" s="108" t="s">
        <v>33</v>
      </c>
    </row>
    <row r="13" spans="1:18" s="4" customFormat="1" ht="23.25" customHeight="1" x14ac:dyDescent="0.25">
      <c r="A13" s="107">
        <v>7</v>
      </c>
      <c r="B13" s="21" t="s">
        <v>28</v>
      </c>
      <c r="C13" s="34">
        <v>2</v>
      </c>
      <c r="D13" s="28"/>
      <c r="E13" s="44" t="s">
        <v>17</v>
      </c>
      <c r="F13" s="133">
        <f t="shared" si="0"/>
        <v>20</v>
      </c>
      <c r="G13" s="35">
        <f t="shared" si="1"/>
        <v>10</v>
      </c>
      <c r="H13" s="37">
        <f t="shared" si="1"/>
        <v>0</v>
      </c>
      <c r="I13" s="36">
        <f t="shared" si="1"/>
        <v>10</v>
      </c>
      <c r="J13" s="92"/>
      <c r="K13" s="37"/>
      <c r="L13" s="38"/>
      <c r="M13" s="39">
        <v>10</v>
      </c>
      <c r="N13" s="40"/>
      <c r="O13" s="41">
        <v>10</v>
      </c>
      <c r="P13" s="80">
        <v>8</v>
      </c>
      <c r="Q13" s="130" t="s">
        <v>64</v>
      </c>
      <c r="R13" s="108" t="s">
        <v>65</v>
      </c>
    </row>
    <row r="14" spans="1:18" s="4" customFormat="1" ht="30" x14ac:dyDescent="0.25">
      <c r="A14" s="107">
        <v>8</v>
      </c>
      <c r="B14" s="21" t="s">
        <v>71</v>
      </c>
      <c r="C14" s="34">
        <v>2</v>
      </c>
      <c r="D14" s="46" t="s">
        <v>18</v>
      </c>
      <c r="E14" s="46"/>
      <c r="F14" s="133">
        <f t="shared" si="0"/>
        <v>30</v>
      </c>
      <c r="G14" s="35">
        <f t="shared" si="1"/>
        <v>30</v>
      </c>
      <c r="H14" s="37">
        <f t="shared" si="1"/>
        <v>0</v>
      </c>
      <c r="I14" s="36">
        <f t="shared" si="1"/>
        <v>0</v>
      </c>
      <c r="J14" s="92">
        <v>30</v>
      </c>
      <c r="K14" s="37"/>
      <c r="L14" s="38"/>
      <c r="M14" s="39"/>
      <c r="N14" s="40"/>
      <c r="O14" s="41"/>
      <c r="P14" s="80"/>
      <c r="Q14" s="24" t="s">
        <v>60</v>
      </c>
      <c r="R14" s="108" t="s">
        <v>61</v>
      </c>
    </row>
    <row r="15" spans="1:18" s="4" customFormat="1" ht="24" customHeight="1" x14ac:dyDescent="0.25">
      <c r="A15" s="107">
        <v>9</v>
      </c>
      <c r="B15" s="21" t="s">
        <v>72</v>
      </c>
      <c r="C15" s="34">
        <v>1</v>
      </c>
      <c r="D15" s="45"/>
      <c r="E15" s="46" t="s">
        <v>18</v>
      </c>
      <c r="F15" s="133">
        <f t="shared" si="0"/>
        <v>10</v>
      </c>
      <c r="G15" s="35">
        <f t="shared" si="1"/>
        <v>10</v>
      </c>
      <c r="H15" s="37">
        <f t="shared" si="1"/>
        <v>0</v>
      </c>
      <c r="I15" s="36">
        <f t="shared" si="1"/>
        <v>0</v>
      </c>
      <c r="J15" s="92"/>
      <c r="K15" s="37"/>
      <c r="L15" s="38"/>
      <c r="M15" s="39">
        <v>10</v>
      </c>
      <c r="N15" s="40"/>
      <c r="O15" s="41"/>
      <c r="P15" s="80"/>
      <c r="Q15" s="131" t="s">
        <v>30</v>
      </c>
      <c r="R15" s="108" t="s">
        <v>34</v>
      </c>
    </row>
    <row r="16" spans="1:18" s="4" customFormat="1" ht="24" customHeight="1" x14ac:dyDescent="0.25">
      <c r="A16" s="107">
        <v>10</v>
      </c>
      <c r="B16" s="21" t="s">
        <v>69</v>
      </c>
      <c r="C16" s="34">
        <v>3</v>
      </c>
      <c r="D16" s="28"/>
      <c r="E16" s="44" t="s">
        <v>17</v>
      </c>
      <c r="F16" s="133">
        <f t="shared" si="0"/>
        <v>40</v>
      </c>
      <c r="G16" s="35">
        <f t="shared" si="1"/>
        <v>10</v>
      </c>
      <c r="H16" s="37">
        <f t="shared" si="1"/>
        <v>0</v>
      </c>
      <c r="I16" s="36">
        <f t="shared" si="1"/>
        <v>30</v>
      </c>
      <c r="J16" s="92"/>
      <c r="K16" s="37"/>
      <c r="L16" s="38"/>
      <c r="M16" s="39">
        <v>10</v>
      </c>
      <c r="N16" s="40"/>
      <c r="O16" s="41">
        <v>30</v>
      </c>
      <c r="P16" s="80">
        <v>8</v>
      </c>
      <c r="Q16" s="24" t="s">
        <v>35</v>
      </c>
      <c r="R16" s="108" t="s">
        <v>36</v>
      </c>
    </row>
    <row r="17" spans="1:18" s="4" customFormat="1" ht="24" customHeight="1" x14ac:dyDescent="0.25">
      <c r="A17" s="107">
        <v>11</v>
      </c>
      <c r="B17" s="21" t="s">
        <v>73</v>
      </c>
      <c r="C17" s="34">
        <v>1</v>
      </c>
      <c r="D17" s="28"/>
      <c r="E17" s="46" t="s">
        <v>18</v>
      </c>
      <c r="F17" s="133">
        <f t="shared" si="0"/>
        <v>10</v>
      </c>
      <c r="G17" s="35">
        <f t="shared" si="1"/>
        <v>10</v>
      </c>
      <c r="H17" s="37">
        <f t="shared" si="1"/>
        <v>0</v>
      </c>
      <c r="I17" s="36">
        <f t="shared" si="1"/>
        <v>0</v>
      </c>
      <c r="J17" s="92"/>
      <c r="K17" s="37"/>
      <c r="L17" s="38"/>
      <c r="M17" s="39">
        <v>10</v>
      </c>
      <c r="N17" s="40"/>
      <c r="O17" s="41"/>
      <c r="P17" s="80"/>
      <c r="Q17" s="24" t="s">
        <v>37</v>
      </c>
      <c r="R17" s="108" t="s">
        <v>38</v>
      </c>
    </row>
    <row r="18" spans="1:18" s="4" customFormat="1" ht="24" customHeight="1" x14ac:dyDescent="0.25">
      <c r="A18" s="107">
        <v>12</v>
      </c>
      <c r="B18" s="21" t="s">
        <v>74</v>
      </c>
      <c r="C18" s="34">
        <v>4</v>
      </c>
      <c r="D18" s="47"/>
      <c r="E18" s="44" t="s">
        <v>17</v>
      </c>
      <c r="F18" s="133">
        <f t="shared" si="0"/>
        <v>45</v>
      </c>
      <c r="G18" s="35">
        <f t="shared" si="1"/>
        <v>10</v>
      </c>
      <c r="H18" s="37">
        <f t="shared" si="1"/>
        <v>0</v>
      </c>
      <c r="I18" s="36">
        <f t="shared" si="1"/>
        <v>35</v>
      </c>
      <c r="J18" s="92"/>
      <c r="K18" s="37"/>
      <c r="L18" s="38"/>
      <c r="M18" s="39">
        <v>10</v>
      </c>
      <c r="N18" s="40"/>
      <c r="O18" s="41">
        <v>35</v>
      </c>
      <c r="P18" s="80">
        <v>12</v>
      </c>
      <c r="Q18" s="24" t="s">
        <v>30</v>
      </c>
      <c r="R18" s="108" t="s">
        <v>34</v>
      </c>
    </row>
    <row r="19" spans="1:18" s="4" customFormat="1" ht="24" customHeight="1" thickBot="1" x14ac:dyDescent="0.3">
      <c r="A19" s="107">
        <v>13</v>
      </c>
      <c r="B19" s="21" t="s">
        <v>29</v>
      </c>
      <c r="C19" s="48">
        <v>10</v>
      </c>
      <c r="D19" s="28"/>
      <c r="E19" s="46" t="s">
        <v>18</v>
      </c>
      <c r="F19" s="134">
        <f t="shared" si="0"/>
        <v>270</v>
      </c>
      <c r="G19" s="49">
        <f t="shared" si="1"/>
        <v>0</v>
      </c>
      <c r="H19" s="51">
        <f t="shared" si="1"/>
        <v>0</v>
      </c>
      <c r="I19" s="50">
        <f t="shared" si="1"/>
        <v>270</v>
      </c>
      <c r="J19" s="93"/>
      <c r="K19" s="51"/>
      <c r="L19" s="52">
        <v>90</v>
      </c>
      <c r="M19" s="53"/>
      <c r="N19" s="54"/>
      <c r="O19" s="55">
        <v>180</v>
      </c>
      <c r="P19" s="56"/>
      <c r="Q19" s="25"/>
      <c r="R19" s="108" t="s">
        <v>39</v>
      </c>
    </row>
    <row r="20" spans="1:18" s="72" customFormat="1" ht="18.75" thickBot="1" x14ac:dyDescent="0.3">
      <c r="A20" s="135" t="s">
        <v>21</v>
      </c>
      <c r="B20" s="136"/>
      <c r="C20" s="75">
        <f>SUM(C7:C19)</f>
        <v>35</v>
      </c>
      <c r="D20" s="76"/>
      <c r="E20" s="76"/>
      <c r="F20" s="95">
        <f t="shared" ref="F20:O20" si="2">SUM(F7:F19)</f>
        <v>595</v>
      </c>
      <c r="G20" s="96">
        <f t="shared" si="2"/>
        <v>145</v>
      </c>
      <c r="H20" s="97">
        <f t="shared" si="2"/>
        <v>30</v>
      </c>
      <c r="I20" s="98">
        <f t="shared" si="2"/>
        <v>420</v>
      </c>
      <c r="J20" s="73">
        <f t="shared" si="2"/>
        <v>85</v>
      </c>
      <c r="K20" s="76">
        <f t="shared" si="2"/>
        <v>30</v>
      </c>
      <c r="L20" s="74">
        <f t="shared" si="2"/>
        <v>155</v>
      </c>
      <c r="M20" s="73">
        <f t="shared" si="2"/>
        <v>60</v>
      </c>
      <c r="N20" s="76">
        <f t="shared" si="2"/>
        <v>0</v>
      </c>
      <c r="O20" s="74">
        <f t="shared" si="2"/>
        <v>265</v>
      </c>
      <c r="P20" s="77"/>
      <c r="Q20" s="78"/>
      <c r="R20" s="79"/>
    </row>
    <row r="21" spans="1:18" s="68" customFormat="1" ht="19.5" thickBot="1" x14ac:dyDescent="0.35">
      <c r="A21" s="139" t="s">
        <v>19</v>
      </c>
      <c r="B21" s="140"/>
      <c r="C21" s="140"/>
      <c r="D21" s="140"/>
      <c r="E21" s="140"/>
      <c r="F21" s="141"/>
      <c r="G21" s="141"/>
      <c r="H21" s="141"/>
      <c r="I21" s="141"/>
      <c r="J21" s="140"/>
      <c r="K21" s="140"/>
      <c r="L21" s="140"/>
      <c r="M21" s="140"/>
      <c r="N21" s="140"/>
      <c r="O21" s="140"/>
      <c r="P21" s="140"/>
      <c r="Q21" s="140"/>
      <c r="R21" s="142"/>
    </row>
    <row r="22" spans="1:18" ht="24" customHeight="1" x14ac:dyDescent="0.25">
      <c r="A22" s="110">
        <v>14</v>
      </c>
      <c r="B22" s="22" t="s">
        <v>75</v>
      </c>
      <c r="C22" s="27">
        <v>2</v>
      </c>
      <c r="D22" s="28" t="s">
        <v>18</v>
      </c>
      <c r="E22" s="43"/>
      <c r="F22" s="99">
        <f t="shared" ref="F22:F23" si="3">SUM(G22:I22)</f>
        <v>30</v>
      </c>
      <c r="G22" s="30">
        <f>J22+M22</f>
        <v>30</v>
      </c>
      <c r="H22" s="32">
        <f t="shared" ref="H22:I29" si="4">K22+N22</f>
        <v>0</v>
      </c>
      <c r="I22" s="31">
        <f t="shared" si="4"/>
        <v>0</v>
      </c>
      <c r="J22" s="91">
        <v>30</v>
      </c>
      <c r="K22" s="32"/>
      <c r="L22" s="33"/>
      <c r="M22" s="57"/>
      <c r="N22" s="32"/>
      <c r="O22" s="58"/>
      <c r="P22" s="80"/>
      <c r="Q22" s="23" t="s">
        <v>40</v>
      </c>
      <c r="R22" s="108" t="s">
        <v>41</v>
      </c>
    </row>
    <row r="23" spans="1:18" ht="24" customHeight="1" x14ac:dyDescent="0.25">
      <c r="A23" s="107">
        <v>15</v>
      </c>
      <c r="B23" s="21" t="s">
        <v>76</v>
      </c>
      <c r="C23" s="34">
        <v>2</v>
      </c>
      <c r="D23" s="28" t="s">
        <v>18</v>
      </c>
      <c r="E23" s="43"/>
      <c r="F23" s="100">
        <f t="shared" si="3"/>
        <v>30</v>
      </c>
      <c r="G23" s="35">
        <f t="shared" ref="G23:G29" si="5">J23+M23</f>
        <v>30</v>
      </c>
      <c r="H23" s="37">
        <f t="shared" si="4"/>
        <v>0</v>
      </c>
      <c r="I23" s="36">
        <f t="shared" si="4"/>
        <v>0</v>
      </c>
      <c r="J23" s="92">
        <v>30</v>
      </c>
      <c r="K23" s="37"/>
      <c r="L23" s="38"/>
      <c r="M23" s="59"/>
      <c r="N23" s="37"/>
      <c r="O23" s="60"/>
      <c r="P23" s="102"/>
      <c r="Q23" s="24" t="s">
        <v>42</v>
      </c>
      <c r="R23" s="108" t="s">
        <v>43</v>
      </c>
    </row>
    <row r="24" spans="1:18" s="2" customFormat="1" ht="24" customHeight="1" x14ac:dyDescent="0.2">
      <c r="A24" s="107">
        <v>16</v>
      </c>
      <c r="B24" s="21" t="s">
        <v>77</v>
      </c>
      <c r="C24" s="34">
        <v>2</v>
      </c>
      <c r="D24" s="28" t="s">
        <v>18</v>
      </c>
      <c r="E24" s="43"/>
      <c r="F24" s="100">
        <f>SUM(G24:I24)</f>
        <v>30</v>
      </c>
      <c r="G24" s="35">
        <f t="shared" si="5"/>
        <v>30</v>
      </c>
      <c r="H24" s="37">
        <f t="shared" si="4"/>
        <v>0</v>
      </c>
      <c r="I24" s="36">
        <f t="shared" si="4"/>
        <v>0</v>
      </c>
      <c r="J24" s="92">
        <v>30</v>
      </c>
      <c r="K24" s="37"/>
      <c r="L24" s="38"/>
      <c r="M24" s="59"/>
      <c r="N24" s="37"/>
      <c r="O24" s="60"/>
      <c r="P24" s="80"/>
      <c r="Q24" s="24" t="s">
        <v>44</v>
      </c>
      <c r="R24" s="108" t="s">
        <v>45</v>
      </c>
    </row>
    <row r="25" spans="1:18" ht="30" x14ac:dyDescent="0.25">
      <c r="A25" s="107">
        <v>17</v>
      </c>
      <c r="B25" s="21" t="s">
        <v>78</v>
      </c>
      <c r="C25" s="34">
        <v>1</v>
      </c>
      <c r="D25" s="28"/>
      <c r="E25" s="46" t="s">
        <v>18</v>
      </c>
      <c r="F25" s="100">
        <f t="shared" ref="F25:F29" si="6">SUM(G25:I25)</f>
        <v>15</v>
      </c>
      <c r="G25" s="35">
        <f t="shared" si="5"/>
        <v>15</v>
      </c>
      <c r="H25" s="37">
        <f t="shared" si="4"/>
        <v>0</v>
      </c>
      <c r="I25" s="36">
        <f t="shared" si="4"/>
        <v>0</v>
      </c>
      <c r="J25" s="92"/>
      <c r="K25" s="37"/>
      <c r="L25" s="38"/>
      <c r="M25" s="59">
        <v>15</v>
      </c>
      <c r="N25" s="37"/>
      <c r="O25" s="60"/>
      <c r="P25" s="80"/>
      <c r="Q25" s="24" t="s">
        <v>46</v>
      </c>
      <c r="R25" s="108" t="s">
        <v>47</v>
      </c>
    </row>
    <row r="26" spans="1:18" s="2" customFormat="1" ht="30" x14ac:dyDescent="0.2">
      <c r="A26" s="107">
        <v>18</v>
      </c>
      <c r="B26" s="22" t="s">
        <v>79</v>
      </c>
      <c r="C26" s="34">
        <v>1</v>
      </c>
      <c r="D26" s="28"/>
      <c r="E26" s="46" t="s">
        <v>18</v>
      </c>
      <c r="F26" s="100">
        <f t="shared" si="6"/>
        <v>15</v>
      </c>
      <c r="G26" s="35">
        <f t="shared" si="5"/>
        <v>15</v>
      </c>
      <c r="H26" s="37">
        <f t="shared" si="4"/>
        <v>0</v>
      </c>
      <c r="I26" s="36">
        <f t="shared" si="4"/>
        <v>0</v>
      </c>
      <c r="J26" s="92"/>
      <c r="K26" s="37"/>
      <c r="L26" s="38"/>
      <c r="M26" s="59">
        <v>15</v>
      </c>
      <c r="N26" s="37"/>
      <c r="O26" s="60"/>
      <c r="P26" s="80"/>
      <c r="Q26" s="24" t="s">
        <v>48</v>
      </c>
      <c r="R26" s="108" t="s">
        <v>49</v>
      </c>
    </row>
    <row r="27" spans="1:18" ht="24" customHeight="1" x14ac:dyDescent="0.25">
      <c r="A27" s="107">
        <v>19</v>
      </c>
      <c r="B27" s="21" t="s">
        <v>80</v>
      </c>
      <c r="C27" s="34">
        <v>2</v>
      </c>
      <c r="D27" s="28"/>
      <c r="E27" s="46" t="s">
        <v>18</v>
      </c>
      <c r="F27" s="100">
        <f t="shared" si="6"/>
        <v>30</v>
      </c>
      <c r="G27" s="35">
        <f t="shared" si="5"/>
        <v>30</v>
      </c>
      <c r="H27" s="37">
        <f t="shared" si="4"/>
        <v>0</v>
      </c>
      <c r="I27" s="36">
        <f t="shared" si="4"/>
        <v>0</v>
      </c>
      <c r="J27" s="92"/>
      <c r="K27" s="37"/>
      <c r="L27" s="38"/>
      <c r="M27" s="59">
        <v>30</v>
      </c>
      <c r="N27" s="37"/>
      <c r="O27" s="60"/>
      <c r="P27" s="80"/>
      <c r="Q27" s="24" t="s">
        <v>50</v>
      </c>
      <c r="R27" s="108" t="s">
        <v>51</v>
      </c>
    </row>
    <row r="28" spans="1:18" s="2" customFormat="1" ht="24" customHeight="1" x14ac:dyDescent="0.2">
      <c r="A28" s="118">
        <v>20</v>
      </c>
      <c r="B28" s="129" t="s">
        <v>81</v>
      </c>
      <c r="C28" s="34">
        <v>2</v>
      </c>
      <c r="D28" s="119"/>
      <c r="E28" s="120" t="s">
        <v>18</v>
      </c>
      <c r="F28" s="100">
        <f t="shared" si="6"/>
        <v>24</v>
      </c>
      <c r="G28" s="35">
        <f t="shared" si="5"/>
        <v>24</v>
      </c>
      <c r="H28" s="121">
        <f t="shared" si="4"/>
        <v>0</v>
      </c>
      <c r="I28" s="122">
        <f t="shared" si="4"/>
        <v>0</v>
      </c>
      <c r="J28" s="123"/>
      <c r="K28" s="124"/>
      <c r="L28" s="125"/>
      <c r="M28" s="59">
        <v>24</v>
      </c>
      <c r="N28" s="124"/>
      <c r="O28" s="126"/>
      <c r="P28" s="127"/>
      <c r="Q28" s="24" t="s">
        <v>66</v>
      </c>
      <c r="R28" s="128" t="s">
        <v>67</v>
      </c>
    </row>
    <row r="29" spans="1:18" ht="30.75" thickBot="1" x14ac:dyDescent="0.3">
      <c r="A29" s="107">
        <v>21</v>
      </c>
      <c r="B29" s="22" t="s">
        <v>82</v>
      </c>
      <c r="C29" s="48">
        <v>1</v>
      </c>
      <c r="D29" s="61"/>
      <c r="E29" s="46" t="s">
        <v>18</v>
      </c>
      <c r="F29" s="101">
        <f t="shared" si="6"/>
        <v>20</v>
      </c>
      <c r="G29" s="49">
        <f t="shared" si="5"/>
        <v>20</v>
      </c>
      <c r="H29" s="51">
        <f t="shared" si="4"/>
        <v>0</v>
      </c>
      <c r="I29" s="50">
        <f t="shared" si="4"/>
        <v>0</v>
      </c>
      <c r="J29" s="94"/>
      <c r="K29" s="82"/>
      <c r="L29" s="83"/>
      <c r="M29" s="89">
        <v>20</v>
      </c>
      <c r="N29" s="82"/>
      <c r="O29" s="90"/>
      <c r="P29" s="81">
        <v>12</v>
      </c>
      <c r="Q29" s="25" t="s">
        <v>52</v>
      </c>
      <c r="R29" s="108" t="s">
        <v>53</v>
      </c>
    </row>
    <row r="30" spans="1:18" s="72" customFormat="1" ht="18.75" thickBot="1" x14ac:dyDescent="0.3">
      <c r="A30" s="135" t="s">
        <v>22</v>
      </c>
      <c r="B30" s="136"/>
      <c r="C30" s="69">
        <f>SUM(C22:C29)</f>
        <v>13</v>
      </c>
      <c r="D30" s="73"/>
      <c r="E30" s="74"/>
      <c r="F30" s="96">
        <f t="shared" ref="F30:O30" si="7">SUM(F22:F29)</f>
        <v>194</v>
      </c>
      <c r="G30" s="96">
        <f t="shared" si="7"/>
        <v>194</v>
      </c>
      <c r="H30" s="97">
        <f t="shared" si="7"/>
        <v>0</v>
      </c>
      <c r="I30" s="97">
        <f t="shared" si="7"/>
        <v>0</v>
      </c>
      <c r="J30" s="73">
        <f t="shared" si="7"/>
        <v>90</v>
      </c>
      <c r="K30" s="76">
        <f t="shared" si="7"/>
        <v>0</v>
      </c>
      <c r="L30" s="74">
        <f t="shared" si="7"/>
        <v>0</v>
      </c>
      <c r="M30" s="76">
        <f t="shared" si="7"/>
        <v>104</v>
      </c>
      <c r="N30" s="76">
        <f t="shared" si="7"/>
        <v>0</v>
      </c>
      <c r="O30" s="74">
        <f t="shared" si="7"/>
        <v>0</v>
      </c>
      <c r="P30" s="77"/>
      <c r="Q30" s="78"/>
      <c r="R30" s="79"/>
    </row>
    <row r="31" spans="1:18" s="4" customFormat="1" ht="30.75" customHeight="1" thickBot="1" x14ac:dyDescent="0.3">
      <c r="A31" s="170" t="s">
        <v>83</v>
      </c>
      <c r="B31" s="171"/>
      <c r="C31" s="62">
        <v>6</v>
      </c>
      <c r="D31" s="63"/>
      <c r="E31" s="64" t="s">
        <v>18</v>
      </c>
      <c r="F31" s="65">
        <f>SUM(G31:I31)</f>
        <v>160</v>
      </c>
      <c r="G31" s="84">
        <f>J31+M31</f>
        <v>0</v>
      </c>
      <c r="H31" s="84">
        <f t="shared" ref="H31:I31" si="8">K31+N31</f>
        <v>0</v>
      </c>
      <c r="I31" s="84">
        <f t="shared" si="8"/>
        <v>160</v>
      </c>
      <c r="J31" s="85"/>
      <c r="K31" s="86"/>
      <c r="L31" s="87"/>
      <c r="M31" s="85"/>
      <c r="N31" s="86"/>
      <c r="O31" s="87">
        <v>160</v>
      </c>
      <c r="P31" s="114"/>
      <c r="Q31" s="115"/>
      <c r="R31" s="116"/>
    </row>
    <row r="32" spans="1:18" s="72" customFormat="1" ht="18.75" thickBot="1" x14ac:dyDescent="0.3">
      <c r="A32" s="135" t="s">
        <v>22</v>
      </c>
      <c r="B32" s="136"/>
      <c r="C32" s="69">
        <f>SUM(C31)</f>
        <v>6</v>
      </c>
      <c r="D32" s="70"/>
      <c r="E32" s="70"/>
      <c r="F32" s="71">
        <f>SUM(F31)</f>
        <v>160</v>
      </c>
      <c r="G32" s="73">
        <f t="shared" ref="G32:N32" si="9">SUM(G31)</f>
        <v>0</v>
      </c>
      <c r="H32" s="76">
        <f t="shared" si="9"/>
        <v>0</v>
      </c>
      <c r="I32" s="76">
        <f t="shared" si="9"/>
        <v>160</v>
      </c>
      <c r="J32" s="73">
        <f t="shared" si="9"/>
        <v>0</v>
      </c>
      <c r="K32" s="76">
        <f t="shared" si="9"/>
        <v>0</v>
      </c>
      <c r="L32" s="74">
        <f t="shared" si="9"/>
        <v>0</v>
      </c>
      <c r="M32" s="76">
        <f t="shared" si="9"/>
        <v>0</v>
      </c>
      <c r="N32" s="76">
        <f t="shared" si="9"/>
        <v>0</v>
      </c>
      <c r="O32" s="74">
        <f>SUM(O31)</f>
        <v>160</v>
      </c>
      <c r="P32" s="117"/>
      <c r="Q32" s="78"/>
      <c r="R32" s="79"/>
    </row>
    <row r="33" spans="1:18" s="68" customFormat="1" ht="19.5" thickBot="1" x14ac:dyDescent="0.35">
      <c r="A33" s="137" t="s">
        <v>24</v>
      </c>
      <c r="B33" s="138"/>
      <c r="C33" s="66">
        <f>C20+C30</f>
        <v>48</v>
      </c>
      <c r="D33" s="67"/>
      <c r="E33" s="67"/>
      <c r="F33" s="66">
        <f t="shared" ref="F33:O33" si="10">F20+F30+F32</f>
        <v>949</v>
      </c>
      <c r="G33" s="88">
        <f t="shared" si="10"/>
        <v>339</v>
      </c>
      <c r="H33" s="88">
        <f t="shared" si="10"/>
        <v>30</v>
      </c>
      <c r="I33" s="88">
        <f t="shared" si="10"/>
        <v>580</v>
      </c>
      <c r="J33" s="88">
        <f t="shared" si="10"/>
        <v>175</v>
      </c>
      <c r="K33" s="88">
        <f t="shared" si="10"/>
        <v>30</v>
      </c>
      <c r="L33" s="88">
        <f t="shared" si="10"/>
        <v>155</v>
      </c>
      <c r="M33" s="88">
        <f t="shared" si="10"/>
        <v>164</v>
      </c>
      <c r="N33" s="88">
        <f t="shared" si="10"/>
        <v>0</v>
      </c>
      <c r="O33" s="88">
        <f t="shared" si="10"/>
        <v>425</v>
      </c>
      <c r="P33" s="111"/>
      <c r="Q33" s="112"/>
      <c r="R33" s="113"/>
    </row>
  </sheetData>
  <mergeCells count="26">
    <mergeCell ref="A31:B31"/>
    <mergeCell ref="Q5:R5"/>
    <mergeCell ref="P2:P4"/>
    <mergeCell ref="D3:E3"/>
    <mergeCell ref="F2:F4"/>
    <mergeCell ref="J3:L3"/>
    <mergeCell ref="M3:O3"/>
    <mergeCell ref="J2:L2"/>
    <mergeCell ref="C2:E2"/>
    <mergeCell ref="C3:C4"/>
    <mergeCell ref="A32:B32"/>
    <mergeCell ref="A33:B33"/>
    <mergeCell ref="A6:R6"/>
    <mergeCell ref="A21:R21"/>
    <mergeCell ref="A1:B1"/>
    <mergeCell ref="A2:B4"/>
    <mergeCell ref="A20:B20"/>
    <mergeCell ref="A30:B30"/>
    <mergeCell ref="Q1:R1"/>
    <mergeCell ref="Q2:Q4"/>
    <mergeCell ref="R2:R4"/>
    <mergeCell ref="M2:O2"/>
    <mergeCell ref="G2:I2"/>
    <mergeCell ref="G3:I3"/>
    <mergeCell ref="G1:O1"/>
    <mergeCell ref="J5:L5"/>
  </mergeCells>
  <pageMargins left="0.23622047244094491" right="0.23622047244094491" top="0.23622047244094491" bottom="0.23622047244094491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Bmgr1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2021-11-10T08:43:30Z</cp:lastPrinted>
  <dcterms:created xsi:type="dcterms:W3CDTF">2021-05-11T09:28:09Z</dcterms:created>
  <dcterms:modified xsi:type="dcterms:W3CDTF">2022-02-22T10:15:39Z</dcterms:modified>
</cp:coreProperties>
</file>